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amanda_roberts_okcommerce_gov/Documents/Desktop/Amanda's Desktop/CPA Final Expenditure Reports/"/>
    </mc:Choice>
  </mc:AlternateContent>
  <xr:revisionPtr revIDLastSave="171" documentId="8_{A74B2C26-3F5D-45A3-80AE-61896EFB381E}" xr6:coauthVersionLast="47" xr6:coauthVersionMax="47" xr10:uidLastSave="{5898A93A-B357-4394-8CD1-8FC0A4F57D0F}"/>
  <bookViews>
    <workbookView xWindow="26490" yWindow="810" windowWidth="20610" windowHeight="13470" xr2:uid="{00000000-000D-0000-FFFF-FFFF00000000}"/>
  </bookViews>
  <sheets>
    <sheet name="FY27 CPA - L.A." sheetId="1" r:id="rId1"/>
  </sheets>
  <definedNames>
    <definedName name="_xlnm.Print_Area" localSheetId="0">'FY27 CPA - L.A.'!$A$1:$K$138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8" i="1" l="1"/>
  <c r="I32" i="1"/>
  <c r="I101" i="1" s="1"/>
  <c r="I78" i="1"/>
  <c r="F82" i="1" s="1"/>
  <c r="I89" i="1"/>
  <c r="I91" i="1"/>
  <c r="I93" i="1"/>
  <c r="I102" i="1"/>
  <c r="K127" i="1"/>
  <c r="J127" i="1"/>
  <c r="I127" i="1"/>
  <c r="H127" i="1"/>
  <c r="G127" i="1"/>
  <c r="F127" i="1"/>
  <c r="E127" i="1"/>
  <c r="D127" i="1"/>
  <c r="C127" i="1"/>
  <c r="I83" i="1" l="1"/>
  <c r="I86" i="1" l="1"/>
  <c r="I100" i="1"/>
  <c r="I95" i="1"/>
  <c r="I97" i="1"/>
  <c r="I99" i="1" l="1"/>
  <c r="I103" i="1" l="1"/>
  <c r="I108" i="1" l="1"/>
  <c r="I105" i="1"/>
  <c r="I106" i="1" s="1"/>
</calcChain>
</file>

<file path=xl/sharedStrings.xml><?xml version="1.0" encoding="utf-8"?>
<sst xmlns="http://schemas.openxmlformats.org/spreadsheetml/2006/main" count="130" uniqueCount="122">
  <si>
    <t>Qualifying Oklahoma Expenditures</t>
  </si>
  <si>
    <t>Direct Qualified Oklahoma Expenditures</t>
  </si>
  <si>
    <t>(Direct QOE equals the sum of Lines 7-47</t>
  </si>
  <si>
    <t>(Capped at 25% of Total QOE)</t>
  </si>
  <si>
    <t>(Total QOE equals the Sum of Direct QOE + ATL Payments)</t>
  </si>
  <si>
    <t>3% Rural County Uplift</t>
  </si>
  <si>
    <t>2% Small Municipality Uplift</t>
  </si>
  <si>
    <t>3% Post-Production Uplift</t>
  </si>
  <si>
    <t>2% - Music Uplift</t>
  </si>
  <si>
    <t>Total Rebate Amount Anticipated</t>
  </si>
  <si>
    <t>CERTIFICATION</t>
  </si>
  <si>
    <t>CPA Signature</t>
  </si>
  <si>
    <t>Date</t>
  </si>
  <si>
    <t>$</t>
  </si>
  <si>
    <t>%</t>
  </si>
  <si>
    <t>sum of lines 1,2,3 &amp; 5</t>
  </si>
  <si>
    <t>Oklahoma Location Information</t>
  </si>
  <si>
    <t>Number of Hotel Nights</t>
  </si>
  <si>
    <t>Local Food Expenditures</t>
  </si>
  <si>
    <t xml:space="preserve">Local Retail Expenditures </t>
  </si>
  <si>
    <t>City</t>
  </si>
  <si>
    <t>Amount Spent on Hotels</t>
  </si>
  <si>
    <t>How much spent on tax (sales, hotel, etc…)</t>
  </si>
  <si>
    <t>Amount Spent on Rental Properties</t>
  </si>
  <si>
    <t>How much spent on Tax (sales, tourism, etc…)</t>
  </si>
  <si>
    <t>How Many Rental Properties</t>
  </si>
  <si>
    <t xml:space="preserve"> TOTALS </t>
  </si>
  <si>
    <t>Total Rebate Percent Earned: (Max of 30%)</t>
  </si>
  <si>
    <t>Project Name:</t>
  </si>
  <si>
    <t>Prequalified Rebate Amount:</t>
  </si>
  <si>
    <t>Budget:</t>
  </si>
  <si>
    <t>Prequalified Rebate Amount</t>
  </si>
  <si>
    <t>Difference</t>
  </si>
  <si>
    <t>City Sales Tax</t>
  </si>
  <si>
    <t>Assignee:</t>
  </si>
  <si>
    <r>
      <t xml:space="preserve">48-a. </t>
    </r>
    <r>
      <rPr>
        <u/>
        <sz val="8"/>
        <color rgb="FF0070C0"/>
        <rFont val="Gotham Book"/>
      </rPr>
      <t>MAXIMUM</t>
    </r>
    <r>
      <rPr>
        <sz val="8"/>
        <color rgb="FF0070C0"/>
        <rFont val="Gotham Book"/>
      </rPr>
      <t xml:space="preserve"> eligible funds for non-resident ATL labor</t>
    </r>
  </si>
  <si>
    <t>Number of Oklahoma Resident ATL</t>
  </si>
  <si>
    <t>Number of Oklahoma Resident BTL</t>
  </si>
  <si>
    <t>Number of Oklahoma Resident BG</t>
  </si>
  <si>
    <t>Number of Non-Resident BTL</t>
  </si>
  <si>
    <t xml:space="preserve">By signing below, I, </t>
  </si>
  <si>
    <t>understand and certify that the above numbers are accurate and have</t>
  </si>
  <si>
    <t>been subjected to the review based on the Oklahoma Film + Music Administrative Rules.</t>
  </si>
  <si>
    <t>Number of Oklahoma Expatriates BTL</t>
  </si>
  <si>
    <t>Number of Oklahoma Expatriate ATL</t>
  </si>
  <si>
    <t>Final Rebate Amount:</t>
  </si>
  <si>
    <t>Number of Non-Oklahoma Resident ATL</t>
  </si>
  <si>
    <t>Number of Oklahoma Expatriate BG</t>
  </si>
  <si>
    <t>Number of Non-Oklahoma Resident BG</t>
  </si>
  <si>
    <t>Payments to Non-Resident Crew (BTL); Includes salary and loan-outs; eligible for 20% rebate</t>
  </si>
  <si>
    <t xml:space="preserve">Product Placement </t>
  </si>
  <si>
    <t>Third Party CPA Review</t>
  </si>
  <si>
    <t>General Expenses</t>
  </si>
  <si>
    <t xml:space="preserve"> Insurance</t>
  </si>
  <si>
    <t>On Set Publicity</t>
  </si>
  <si>
    <t>Stock Footage</t>
  </si>
  <si>
    <t>Main &amp; End Titles</t>
  </si>
  <si>
    <t>Post-Production Video / VFX</t>
  </si>
  <si>
    <t>Post-Production Sound</t>
  </si>
  <si>
    <t>Editorial</t>
  </si>
  <si>
    <t>Additional Photography</t>
  </si>
  <si>
    <t>Second Unit</t>
  </si>
  <si>
    <t>Production Film &amp; Lab</t>
  </si>
  <si>
    <t>BTL Travel &amp; Living</t>
  </si>
  <si>
    <t>Legal</t>
  </si>
  <si>
    <t>Catering</t>
  </si>
  <si>
    <t>Locations</t>
  </si>
  <si>
    <t>Transportation</t>
  </si>
  <si>
    <t>Sound</t>
  </si>
  <si>
    <t>Camera</t>
  </si>
  <si>
    <t>Set Lighting / Electric</t>
  </si>
  <si>
    <t>Make up &amp; Hair</t>
  </si>
  <si>
    <t>Wardrobe</t>
  </si>
  <si>
    <t>Property</t>
  </si>
  <si>
    <t>Set Dressing</t>
  </si>
  <si>
    <t>Craft Service</t>
  </si>
  <si>
    <t>Visual Effects (Production)</t>
  </si>
  <si>
    <t>Grip</t>
  </si>
  <si>
    <t>Special Effects</t>
  </si>
  <si>
    <t>Set Construction</t>
  </si>
  <si>
    <t>Art Department / Set Design</t>
  </si>
  <si>
    <t>Extras &amp; Stand Ins</t>
  </si>
  <si>
    <t>Production Staff</t>
  </si>
  <si>
    <t>ATL Travel &amp; Living</t>
  </si>
  <si>
    <t>Cast</t>
  </si>
  <si>
    <t>Directors</t>
  </si>
  <si>
    <t>Producers</t>
  </si>
  <si>
    <t>Story Rights &amp; Writer</t>
  </si>
  <si>
    <t>Editing Equipment of Editing Facility Rental</t>
  </si>
  <si>
    <t>50a</t>
  </si>
  <si>
    <t>(25% filmed on location* in a county less than 250,000 people)</t>
  </si>
  <si>
    <t xml:space="preserve"> (25% filmed on location* in a municipality less than 25,000 people)</t>
  </si>
  <si>
    <t>(25% filmed at a certified soundstage facility)</t>
  </si>
  <si>
    <r>
      <t xml:space="preserve">Oklahoma Resident Labor at 30% </t>
    </r>
    <r>
      <rPr>
        <i/>
        <sz val="8"/>
        <color theme="1"/>
        <rFont val="Gotham Bold"/>
      </rPr>
      <t>(lines 1 – 3 &amp; 5)</t>
    </r>
  </si>
  <si>
    <r>
      <t xml:space="preserve">Non-Resident BTL Labor at 20% </t>
    </r>
    <r>
      <rPr>
        <i/>
        <sz val="8"/>
        <color theme="1"/>
        <rFont val="Gotham Bold"/>
      </rPr>
      <t>(line 4)</t>
    </r>
  </si>
  <si>
    <t>(At least 3% of qualified expenditures spent on Oklahoma post-production (lines 34 &amp; 36-40)</t>
  </si>
  <si>
    <t>(At least 1 % of qualified expenditures spent on Oklahoma music production, recording, licensing, mixing (line 35))</t>
  </si>
  <si>
    <t>Total Amount of Uplifts (Sum of lines 54-61) Not to exceed 30%</t>
  </si>
  <si>
    <t>Salary Costs for Oklahoma Expatriates (ATL &amp; BTL )(includes per diem, qualified allowances, and box rentals, and qualified fringes)</t>
  </si>
  <si>
    <t>Salary Costs for Oklahoma Resident Background and Cast Day Players (BTL) (includes per diem, qualified allowances, and qualified fringes)</t>
  </si>
  <si>
    <t>Salary Costs for Oklahoma BTL (includes per diem, qualified allowances, and box rentals, and qualified fringes)</t>
  </si>
  <si>
    <t>Salary Costs for Oklahoma Residents ATL (includes per diem, qualified allowances, and box rentals, and qualified fringes)</t>
  </si>
  <si>
    <t>"minimum requirement of $1,200,000; 6 episodes with min $200,000 each"</t>
  </si>
  <si>
    <r>
      <t xml:space="preserve">*For principal photography days to count as being filmed in a rural county, you must be filming on location, </t>
    </r>
    <r>
      <rPr>
        <b/>
        <i/>
        <sz val="8"/>
        <color theme="1"/>
        <rFont val="Gotham Bold"/>
      </rPr>
      <t>excluding soundstage production</t>
    </r>
  </si>
  <si>
    <t>Number of Qualified Hires</t>
  </si>
  <si>
    <t>*Number of Audience Members per Episode (must be a minimum of 50 to qualify)</t>
  </si>
  <si>
    <t>*25% Base Incentive</t>
  </si>
  <si>
    <t xml:space="preserve">*Rebate Base Earned (25% of line 53) </t>
  </si>
  <si>
    <t>BRINGING SITCOMS HOME FROM HOLLYWOOD ACT</t>
  </si>
  <si>
    <t>FY27 - CPA FINAL EXPENDITURES FORM</t>
  </si>
  <si>
    <t>Music (Production, recording, mixing, or composition)</t>
  </si>
  <si>
    <t xml:space="preserve">Payments to non-resident ATL </t>
  </si>
  <si>
    <t>Total Qualified Oklahoma Expenditures</t>
  </si>
  <si>
    <t>5% Qualified Soundstage Uplift**</t>
  </si>
  <si>
    <t xml:space="preserve">Certified Soundstage Expenditures </t>
  </si>
  <si>
    <t>Only Purchases and Rentals in lines 6 - 49, no labor</t>
  </si>
  <si>
    <t>Contingency (Not to be inlcuded on Final Application)</t>
  </si>
  <si>
    <t>Total Rebate Amount based on spend</t>
  </si>
  <si>
    <t>Admin Fee of 1% to be collected upon payout</t>
  </si>
  <si>
    <r>
      <t xml:space="preserve">Soundstage Facility </t>
    </r>
    <r>
      <rPr>
        <sz val="8"/>
        <color theme="1"/>
        <rFont val="Gotham Book"/>
      </rPr>
      <t>- If Bringing Sitcoms Home From Hollywood Act; qualifies for 5% uplift</t>
    </r>
  </si>
  <si>
    <r>
      <t xml:space="preserve">Music Licensing </t>
    </r>
    <r>
      <rPr>
        <sz val="8"/>
        <color theme="1"/>
        <rFont val="Gotham Book"/>
      </rPr>
      <t>If Bringing Sitcoms Home from Hollywood Act, $20,000 minimum spend required to receive the uplift, if no dollar amount included in Line 36.</t>
    </r>
  </si>
  <si>
    <t>(Equal to the sum of lines 57-60)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</si>
</sst>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Gotham Bold"/>
    </font>
    <font>
      <sz val="8"/>
      <color theme="1"/>
      <name val="Gotham Book"/>
    </font>
    <font>
      <sz val="8"/>
      <color rgb="FFFF0000"/>
      <name val="Gotham Book"/>
    </font>
    <font>
      <sz val="8"/>
      <color theme="1"/>
      <name val="Gotham Bold"/>
    </font>
    <font>
      <i/>
      <sz val="8"/>
      <color theme="1"/>
      <name val="Gotham Book"/>
    </font>
    <font>
      <i/>
      <sz val="8"/>
      <color theme="1"/>
      <name val="Gotham Bold"/>
    </font>
    <font>
      <b/>
      <i/>
      <sz val="8"/>
      <color theme="1"/>
      <name val="Gotham Bold"/>
    </font>
    <font>
      <sz val="9"/>
      <color rgb="FF000000"/>
      <name val="Gotham Book"/>
    </font>
    <font>
      <sz val="8"/>
      <color rgb="FF000000"/>
      <name val="Gotham Book"/>
    </font>
    <font>
      <b/>
      <sz val="10"/>
      <color theme="1"/>
      <name val="Gotham Bold"/>
    </font>
    <font>
      <b/>
      <sz val="8"/>
      <color theme="1"/>
      <name val="Gotham Book"/>
    </font>
    <font>
      <i/>
      <sz val="8"/>
      <color theme="0" tint="-0.34998626667073579"/>
      <name val="Gotham Book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Brush Script MT"/>
      <family val="4"/>
    </font>
    <font>
      <b/>
      <sz val="11"/>
      <color theme="1"/>
      <name val="Gotham Bold"/>
    </font>
    <font>
      <sz val="11"/>
      <color rgb="FF000000"/>
      <name val="Gotham Book"/>
    </font>
    <font>
      <b/>
      <sz val="11"/>
      <color rgb="FF000000"/>
      <name val="Gotham Book"/>
    </font>
    <font>
      <b/>
      <i/>
      <sz val="12"/>
      <color rgb="FF0070C0"/>
      <name val="Gotham Book"/>
    </font>
    <font>
      <sz val="8"/>
      <color rgb="FF0070C0"/>
      <name val="Gotham Book"/>
    </font>
    <font>
      <u/>
      <sz val="8"/>
      <color rgb="FF0070C0"/>
      <name val="Gotham Book"/>
    </font>
    <font>
      <strike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 tint="-0.249977111117893"/>
      <name val="Gotham Book"/>
    </font>
    <font>
      <i/>
      <sz val="9"/>
      <color rgb="FF0070C0"/>
      <name val="Gotham Book"/>
    </font>
    <font>
      <b/>
      <sz val="8"/>
      <color theme="1"/>
      <name val="Gotham Bold"/>
    </font>
    <font>
      <b/>
      <i/>
      <sz val="8"/>
      <color theme="1"/>
      <name val="Gotham Book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8"/>
      <color rgb="FF00B050"/>
      <name val="Gotham Book"/>
    </font>
    <font>
      <b/>
      <sz val="8"/>
      <color rgb="FF00B050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top"/>
    </xf>
    <xf numFmtId="44" fontId="16" fillId="0" borderId="0" xfId="1" applyFont="1" applyAlignment="1">
      <alignment vertical="top" wrapText="1"/>
    </xf>
    <xf numFmtId="0" fontId="16" fillId="0" borderId="0" xfId="0" applyFont="1" applyAlignment="1">
      <alignment vertical="top" wrapText="1"/>
    </xf>
    <xf numFmtId="44" fontId="17" fillId="0" borderId="0" xfId="1" applyFont="1" applyAlignment="1" applyProtection="1">
      <alignment shrinkToFit="1"/>
      <protection locked="0"/>
    </xf>
    <xf numFmtId="0" fontId="17" fillId="0" borderId="0" xfId="1" applyNumberFormat="1" applyFont="1" applyAlignment="1" applyProtection="1">
      <alignment horizontal="center" shrinkToFit="1"/>
      <protection locked="0"/>
    </xf>
    <xf numFmtId="44" fontId="17" fillId="0" borderId="0" xfId="1" applyFont="1" applyBorder="1" applyAlignment="1" applyProtection="1">
      <alignment shrinkToFit="1"/>
      <protection locked="0"/>
    </xf>
    <xf numFmtId="0" fontId="17" fillId="0" borderId="0" xfId="1" applyNumberFormat="1" applyFont="1" applyBorder="1" applyAlignment="1" applyProtection="1">
      <alignment horizontal="center" shrinkToFit="1"/>
      <protection locked="0"/>
    </xf>
    <xf numFmtId="0" fontId="0" fillId="0" borderId="0" xfId="0" applyAlignment="1">
      <alignment shrinkToFit="1"/>
    </xf>
    <xf numFmtId="0" fontId="2" fillId="0" borderId="0" xfId="0" applyFont="1"/>
    <xf numFmtId="0" fontId="25" fillId="0" borderId="0" xfId="0" applyFont="1"/>
    <xf numFmtId="44" fontId="0" fillId="0" borderId="0" xfId="0" applyNumberFormat="1"/>
    <xf numFmtId="0" fontId="26" fillId="0" borderId="0" xfId="0" applyFont="1"/>
    <xf numFmtId="44" fontId="27" fillId="0" borderId="0" xfId="0" applyNumberFormat="1" applyFont="1" applyAlignment="1">
      <alignment vertical="center" wrapText="1"/>
    </xf>
    <xf numFmtId="44" fontId="0" fillId="0" borderId="0" xfId="1" applyFont="1"/>
    <xf numFmtId="44" fontId="22" fillId="0" borderId="0" xfId="1" applyFont="1" applyBorder="1" applyAlignment="1">
      <alignment vertical="center" shrinkToFit="1"/>
    </xf>
    <xf numFmtId="0" fontId="32" fillId="0" borderId="0" xfId="0" applyFont="1" applyAlignment="1">
      <alignment horizontal="right"/>
    </xf>
    <xf numFmtId="0" fontId="34" fillId="0" borderId="0" xfId="0" applyFont="1"/>
    <xf numFmtId="44" fontId="34" fillId="0" borderId="0" xfId="1" applyFont="1" applyBorder="1" applyAlignment="1" applyProtection="1">
      <protection locked="0"/>
    </xf>
    <xf numFmtId="0" fontId="4" fillId="0" borderId="0" xfId="0" applyFont="1" applyAlignment="1">
      <alignment vertical="center" wrapText="1"/>
    </xf>
    <xf numFmtId="0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44" fontId="34" fillId="0" borderId="0" xfId="1" applyFont="1" applyFill="1" applyBorder="1" applyAlignment="1" applyProtection="1"/>
    <xf numFmtId="0" fontId="36" fillId="0" borderId="0" xfId="0" applyFont="1" applyAlignment="1">
      <alignment horizontal="center"/>
    </xf>
    <xf numFmtId="44" fontId="36" fillId="0" borderId="0" xfId="0" applyNumberFormat="1" applyFont="1" applyAlignment="1">
      <alignment horizontal="center"/>
    </xf>
    <xf numFmtId="9" fontId="36" fillId="0" borderId="0" xfId="0" applyNumberFormat="1" applyFont="1" applyAlignment="1">
      <alignment horizontal="center"/>
    </xf>
    <xf numFmtId="44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top" wrapText="1"/>
    </xf>
    <xf numFmtId="0" fontId="36" fillId="0" borderId="0" xfId="0" applyFont="1" applyAlignment="1">
      <alignment horizontal="center" shrinkToFit="1"/>
    </xf>
    <xf numFmtId="0" fontId="1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9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9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0" fillId="2" borderId="0" xfId="0" applyFill="1"/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 shrinkToFit="1"/>
    </xf>
    <xf numFmtId="0" fontId="17" fillId="0" borderId="0" xfId="0" applyFont="1" applyAlignment="1">
      <alignment horizontal="left" vertical="center"/>
    </xf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horizontal="right" vertical="center"/>
    </xf>
    <xf numFmtId="0" fontId="17" fillId="0" borderId="8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40" fillId="0" borderId="11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4" fontId="34" fillId="0" borderId="9" xfId="1" applyFont="1" applyBorder="1" applyAlignment="1" applyProtection="1">
      <alignment horizontal="center"/>
      <protection locked="0"/>
    </xf>
    <xf numFmtId="0" fontId="4" fillId="0" borderId="1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4" fontId="4" fillId="0" borderId="11" xfId="1" applyFont="1" applyFill="1" applyBorder="1" applyAlignment="1" applyProtection="1">
      <alignment horizontal="center" vertical="center" wrapText="1"/>
      <protection locked="0"/>
    </xf>
    <xf numFmtId="44" fontId="4" fillId="0" borderId="12" xfId="1" applyFont="1" applyFill="1" applyBorder="1" applyAlignment="1" applyProtection="1">
      <alignment horizontal="center" vertical="center" wrapText="1"/>
      <protection locked="0"/>
    </xf>
    <xf numFmtId="44" fontId="4" fillId="0" borderId="13" xfId="1" applyFont="1" applyFill="1" applyBorder="1" applyAlignment="1" applyProtection="1">
      <alignment horizontal="center" vertical="center" wrapText="1"/>
      <protection locked="0"/>
    </xf>
    <xf numFmtId="44" fontId="4" fillId="0" borderId="3" xfId="1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9" fillId="0" borderId="0" xfId="0" applyFont="1" applyAlignment="1">
      <alignment horizontal="right" vertical="top"/>
    </xf>
    <xf numFmtId="0" fontId="0" fillId="0" borderId="0" xfId="0" applyAlignment="1" applyProtection="1">
      <alignment horizontal="center" vertical="top" shrinkToFit="1"/>
      <protection locked="0"/>
    </xf>
    <xf numFmtId="0" fontId="18" fillId="0" borderId="9" xfId="0" applyFont="1" applyBorder="1" applyAlignment="1" applyProtection="1">
      <alignment horizontal="left"/>
      <protection locked="0"/>
    </xf>
    <xf numFmtId="14" fontId="0" fillId="0" borderId="9" xfId="0" applyNumberFormat="1" applyBorder="1" applyAlignment="1" applyProtection="1">
      <alignment horizontal="left"/>
      <protection locked="0"/>
    </xf>
    <xf numFmtId="44" fontId="34" fillId="0" borderId="9" xfId="1" applyFont="1" applyFill="1" applyBorder="1" applyAlignment="1" applyProtection="1">
      <alignment horizontal="center"/>
      <protection locked="0"/>
    </xf>
    <xf numFmtId="44" fontId="37" fillId="0" borderId="4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4" fontId="4" fillId="3" borderId="5" xfId="1" applyFont="1" applyFill="1" applyBorder="1" applyAlignment="1" applyProtection="1">
      <alignment horizontal="center" vertical="center" wrapText="1"/>
    </xf>
    <xf numFmtId="44" fontId="4" fillId="3" borderId="6" xfId="1" applyFont="1" applyFill="1" applyBorder="1" applyAlignment="1" applyProtection="1">
      <alignment horizontal="center" vertical="center" wrapText="1"/>
    </xf>
    <xf numFmtId="44" fontId="4" fillId="3" borderId="7" xfId="1" applyFont="1" applyFill="1" applyBorder="1" applyAlignment="1" applyProtection="1">
      <alignment horizontal="center" vertical="center" wrapText="1"/>
    </xf>
    <xf numFmtId="44" fontId="13" fillId="0" borderId="5" xfId="0" applyNumberFormat="1" applyFont="1" applyBorder="1" applyAlignment="1">
      <alignment horizontal="center" vertical="center" wrapText="1"/>
    </xf>
    <xf numFmtId="44" fontId="13" fillId="0" borderId="6" xfId="0" applyNumberFormat="1" applyFont="1" applyBorder="1" applyAlignment="1">
      <alignment horizontal="center" vertical="center" wrapText="1"/>
    </xf>
    <xf numFmtId="44" fontId="13" fillId="0" borderId="7" xfId="0" applyNumberFormat="1" applyFont="1" applyBorder="1" applyAlignment="1">
      <alignment horizontal="center" vertical="center" wrapText="1"/>
    </xf>
    <xf numFmtId="44" fontId="13" fillId="0" borderId="8" xfId="0" applyNumberFormat="1" applyFont="1" applyBorder="1" applyAlignment="1">
      <alignment horizontal="center" vertical="center" wrapText="1"/>
    </xf>
    <xf numFmtId="44" fontId="13" fillId="0" borderId="9" xfId="0" applyNumberFormat="1" applyFont="1" applyBorder="1" applyAlignment="1">
      <alignment horizontal="center" vertical="center" wrapText="1"/>
    </xf>
    <xf numFmtId="44" fontId="13" fillId="0" borderId="10" xfId="0" applyNumberFormat="1" applyFont="1" applyBorder="1" applyAlignment="1">
      <alignment horizontal="center" vertical="center" wrapText="1"/>
    </xf>
    <xf numFmtId="0" fontId="29" fillId="0" borderId="13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9" fillId="0" borderId="1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4" fontId="4" fillId="0" borderId="8" xfId="1" applyFont="1" applyFill="1" applyBorder="1" applyAlignment="1" applyProtection="1">
      <alignment horizontal="center" vertical="center" wrapText="1"/>
    </xf>
    <xf numFmtId="44" fontId="4" fillId="0" borderId="9" xfId="1" applyFont="1" applyFill="1" applyBorder="1" applyAlignment="1" applyProtection="1">
      <alignment horizontal="center" vertical="center" wrapText="1"/>
    </xf>
    <xf numFmtId="44" fontId="4" fillId="0" borderId="10" xfId="1" applyFont="1" applyFill="1" applyBorder="1" applyAlignment="1" applyProtection="1">
      <alignment horizontal="center" vertical="center" wrapText="1"/>
    </xf>
    <xf numFmtId="9" fontId="2" fillId="0" borderId="11" xfId="0" applyNumberFormat="1" applyFont="1" applyBorder="1" applyAlignment="1">
      <alignment horizontal="center"/>
    </xf>
    <xf numFmtId="9" fontId="2" fillId="0" borderId="12" xfId="0" applyNumberFormat="1" applyFont="1" applyBorder="1" applyAlignment="1">
      <alignment horizontal="center"/>
    </xf>
    <xf numFmtId="9" fontId="2" fillId="0" borderId="13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 vertical="center" wrapText="1"/>
    </xf>
    <xf numFmtId="9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9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9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44" fontId="30" fillId="0" borderId="1" xfId="1" quotePrefix="1" applyFont="1" applyFill="1" applyBorder="1" applyAlignment="1" applyProtection="1">
      <alignment horizontal="left" vertical="center" wrapText="1"/>
      <protection locked="0"/>
    </xf>
    <xf numFmtId="44" fontId="30" fillId="0" borderId="1" xfId="1" applyFont="1" applyFill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>
      <alignment horizontal="left" vertical="center" wrapText="1" shrinkToFit="1"/>
    </xf>
    <xf numFmtId="0" fontId="8" fillId="0" borderId="10" xfId="0" applyFont="1" applyBorder="1" applyAlignment="1">
      <alignment horizontal="left" vertical="center" wrapText="1" shrinkToFit="1"/>
    </xf>
    <xf numFmtId="0" fontId="0" fillId="0" borderId="0" xfId="0" applyAlignment="1">
      <alignment horizontal="left"/>
    </xf>
    <xf numFmtId="9" fontId="13" fillId="0" borderId="1" xfId="0" applyNumberFormat="1" applyFont="1" applyBorder="1" applyAlignment="1">
      <alignment horizontal="center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44" fontId="4" fillId="0" borderId="5" xfId="0" applyNumberFormat="1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44" fontId="4" fillId="0" borderId="7" xfId="0" applyNumberFormat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44" fontId="4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44" fontId="14" fillId="0" borderId="0" xfId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35" fillId="0" borderId="9" xfId="0" applyFont="1" applyBorder="1" applyAlignment="1" applyProtection="1">
      <alignment horizontal="left"/>
      <protection locked="0"/>
    </xf>
    <xf numFmtId="44" fontId="4" fillId="0" borderId="5" xfId="1" applyFont="1" applyFill="1" applyBorder="1" applyAlignment="1" applyProtection="1">
      <alignment horizontal="center" vertical="center" wrapText="1"/>
      <protection locked="0"/>
    </xf>
    <xf numFmtId="44" fontId="4" fillId="0" borderId="6" xfId="1" applyFont="1" applyFill="1" applyBorder="1" applyAlignment="1" applyProtection="1">
      <alignment horizontal="center" vertical="center" wrapText="1"/>
      <protection locked="0"/>
    </xf>
    <xf numFmtId="44" fontId="4" fillId="0" borderId="7" xfId="1" applyFont="1" applyFill="1" applyBorder="1" applyAlignment="1" applyProtection="1">
      <alignment horizontal="center" vertical="center" wrapText="1"/>
      <protection locked="0"/>
    </xf>
    <xf numFmtId="44" fontId="4" fillId="0" borderId="8" xfId="1" applyFont="1" applyFill="1" applyBorder="1" applyAlignment="1" applyProtection="1">
      <alignment horizontal="center" vertical="center" wrapText="1"/>
      <protection locked="0"/>
    </xf>
    <xf numFmtId="44" fontId="4" fillId="0" borderId="9" xfId="1" applyFont="1" applyFill="1" applyBorder="1" applyAlignment="1" applyProtection="1">
      <alignment horizontal="center" vertical="center" wrapText="1"/>
      <protection locked="0"/>
    </xf>
    <xf numFmtId="44" fontId="4" fillId="0" borderId="10" xfId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44" fontId="4" fillId="4" borderId="11" xfId="0" applyNumberFormat="1" applyFont="1" applyFill="1" applyBorder="1" applyAlignment="1">
      <alignment horizontal="center" vertical="center" wrapText="1"/>
    </xf>
    <xf numFmtId="44" fontId="4" fillId="4" borderId="12" xfId="0" applyNumberFormat="1" applyFont="1" applyFill="1" applyBorder="1" applyAlignment="1">
      <alignment horizontal="center" vertical="center" wrapText="1"/>
    </xf>
    <xf numFmtId="44" fontId="4" fillId="4" borderId="13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5" borderId="0" xfId="0" applyFont="1" applyFill="1" applyAlignment="1">
      <alignment horizontal="center" vertical="center"/>
    </xf>
    <xf numFmtId="0" fontId="33" fillId="0" borderId="9" xfId="0" applyFont="1" applyBorder="1" applyAlignment="1" applyProtection="1">
      <alignment horizontal="left"/>
      <protection locked="0"/>
    </xf>
    <xf numFmtId="44" fontId="4" fillId="0" borderId="11" xfId="1" applyFont="1" applyFill="1" applyBorder="1" applyAlignment="1" applyProtection="1">
      <alignment horizontal="center" vertical="center" wrapText="1"/>
    </xf>
    <xf numFmtId="44" fontId="4" fillId="0" borderId="12" xfId="1" applyFont="1" applyFill="1" applyBorder="1" applyAlignment="1" applyProtection="1">
      <alignment horizontal="center" vertical="center" wrapText="1"/>
    </xf>
    <xf numFmtId="44" fontId="4" fillId="0" borderId="13" xfId="1" applyFont="1" applyFill="1" applyBorder="1" applyAlignment="1" applyProtection="1">
      <alignment horizontal="center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44" fontId="30" fillId="0" borderId="11" xfId="1" applyFont="1" applyBorder="1" applyAlignment="1" applyProtection="1">
      <alignment horizontal="center" vertical="center" wrapText="1"/>
      <protection locked="0"/>
    </xf>
    <xf numFmtId="44" fontId="30" fillId="0" borderId="13" xfId="1" applyFont="1" applyBorder="1" applyAlignment="1" applyProtection="1">
      <alignment horizontal="center" vertical="center" wrapText="1"/>
      <protection locked="0"/>
    </xf>
    <xf numFmtId="44" fontId="22" fillId="0" borderId="11" xfId="1" applyFont="1" applyBorder="1" applyAlignment="1">
      <alignment horizontal="center" vertical="center" shrinkToFit="1"/>
    </xf>
    <xf numFmtId="44" fontId="22" fillId="0" borderId="13" xfId="1" applyFont="1" applyBorder="1" applyAlignment="1">
      <alignment horizontal="center" vertical="center" shrinkToFit="1"/>
    </xf>
    <xf numFmtId="0" fontId="28" fillId="0" borderId="9" xfId="0" applyFont="1" applyBorder="1" applyAlignment="1">
      <alignment horizontal="left" vertical="center" wrapText="1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3" borderId="3" xfId="1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44" fontId="13" fillId="0" borderId="11" xfId="0" applyNumberFormat="1" applyFont="1" applyBorder="1" applyAlignment="1">
      <alignment horizontal="center" vertical="center" wrapText="1"/>
    </xf>
    <xf numFmtId="44" fontId="13" fillId="0" borderId="12" xfId="0" applyNumberFormat="1" applyFont="1" applyBorder="1" applyAlignment="1">
      <alignment horizontal="center" vertical="center" wrapText="1"/>
    </xf>
    <xf numFmtId="44" fontId="13" fillId="0" borderId="13" xfId="0" applyNumberFormat="1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44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general" vertical="bottom" textRotation="0" wrapText="0" indent="0" justifyLastLine="0" shrinkToFit="1" readingOrder="0"/>
      <border diagonalUp="0" diagonalDown="0" outline="0">
        <left/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1" readingOrder="0"/>
      <protection locked="0" hidden="0"/>
    </dxf>
    <dxf>
      <alignment vertical="bottom" textRotation="0" wrapText="0" justifyLastLine="0" shrinkToFit="1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bottom" textRotation="0" wrapText="0" indent="0" justifyLastLine="0" shrinkToFit="1" readingOrder="0"/>
      <protection locked="0" hidden="0"/>
    </dxf>
    <dxf>
      <font>
        <strike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3</xdr:col>
      <xdr:colOff>601847</xdr:colOff>
      <xdr:row>1</xdr:row>
      <xdr:rowOff>72390</xdr:rowOff>
    </xdr:to>
    <xdr:pic>
      <xdr:nvPicPr>
        <xdr:cNvPr id="2" name="Picture 1" descr="Text&#10;&#10;Description automatically generated with medium confidence">
          <a:extLst>
            <a:ext uri="{FF2B5EF4-FFF2-40B4-BE49-F238E27FC236}">
              <a16:creationId xmlns:a16="http://schemas.microsoft.com/office/drawing/2014/main" id="{EE6637EE-C81D-02B9-8A3A-6129A37E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1956301" cy="6572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36" displayName="Table36" ref="B114:K127" totalsRowCount="1" headerRowDxfId="43" dataDxfId="42" totalsRowDxfId="41" headerRowCellStyle="Currency" dataCellStyle="Currency">
  <autoFilter ref="B114:K126" xr:uid="{00000000-0009-0000-0100-000005000000}"/>
  <tableColumns count="10">
    <tableColumn id="11" xr3:uid="{00000000-0010-0000-0000-00000B000000}" name="City" totalsRowLabel=" TOTALS " dataDxfId="40" totalsRowDxfId="39" dataCellStyle="Currency" totalsRowCellStyle="Currency"/>
    <tableColumn id="1" xr3:uid="{00000000-0010-0000-0000-000001000000}" name="Number of Hotel Nights" totalsRowFunction="sum" dataDxfId="38" totalsRowDxfId="37" dataCellStyle="Currency" totalsRowCellStyle="Currency"/>
    <tableColumn id="2" xr3:uid="{00000000-0010-0000-0000-000002000000}" name="Amount Spent on Hotels" totalsRowFunction="sum" dataDxfId="36" totalsRowDxfId="35" dataCellStyle="Currency" totalsRowCellStyle="Currency"/>
    <tableColumn id="3" xr3:uid="{00000000-0010-0000-0000-000003000000}" name="How much spent on tax (sales, hotel, etc…)" totalsRowFunction="sum" dataDxfId="34" totalsRowDxfId="33" dataCellStyle="Currency" totalsRowCellStyle="Currency"/>
    <tableColumn id="4" xr3:uid="{00000000-0010-0000-0000-000004000000}" name="How Many Rental Properties" totalsRowFunction="sum" dataDxfId="32" totalsRowDxfId="31" dataCellStyle="Currency" totalsRowCellStyle="Currency"/>
    <tableColumn id="5" xr3:uid="{00000000-0010-0000-0000-000005000000}" name="Amount Spent on Rental Properties" totalsRowFunction="sum" dataDxfId="30" totalsRowDxfId="29" dataCellStyle="Currency" totalsRowCellStyle="Currency"/>
    <tableColumn id="6" xr3:uid="{00000000-0010-0000-0000-000006000000}" name="How much spent on Tax (sales, tourism, etc…)" totalsRowFunction="sum" dataDxfId="28" totalsRowDxfId="27" dataCellStyle="Currency" totalsRowCellStyle="Currency"/>
    <tableColumn id="7" xr3:uid="{00000000-0010-0000-0000-000007000000}" name="Local Food Expenditures" totalsRowFunction="sum" dataDxfId="26" totalsRowDxfId="25" dataCellStyle="Currency" totalsRowCellStyle="Currency"/>
    <tableColumn id="9" xr3:uid="{00000000-0010-0000-0000-000009000000}" name="Local Retail Expenditures " totalsRowFunction="sum" dataDxfId="24" totalsRowDxfId="23" dataCellStyle="Currency" totalsRowCellStyle="Currency"/>
    <tableColumn id="10" xr3:uid="{00000000-0010-0000-0000-00000A000000}" name="City Sales Tax" totalsRowFunction="sum" dataDxfId="22" totalsRowDxfId="21" dataCellStyle="Currency" totalsRowCellStyle="Currency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8"/>
  <sheetViews>
    <sheetView tabSelected="1" topLeftCell="A65" zoomScaleNormal="100" workbookViewId="0">
      <selection activeCell="N96" sqref="N96"/>
    </sheetView>
  </sheetViews>
  <sheetFormatPr defaultRowHeight="15"/>
  <cols>
    <col min="1" max="1" width="4.140625" style="47" customWidth="1"/>
    <col min="2" max="6" width="10.42578125" customWidth="1"/>
    <col min="7" max="7" width="20" customWidth="1"/>
    <col min="8" max="8" width="9.85546875" customWidth="1"/>
    <col min="9" max="11" width="10.42578125" customWidth="1"/>
    <col min="12" max="12" width="8.42578125" style="29" customWidth="1"/>
    <col min="13" max="13" width="13" customWidth="1"/>
  </cols>
  <sheetData>
    <row r="1" spans="1:11" ht="51.75" customHeight="1"/>
    <row r="2" spans="1:11" ht="26.25" customHeight="1">
      <c r="B2" s="144" t="s">
        <v>109</v>
      </c>
      <c r="C2" s="144"/>
      <c r="D2" s="144"/>
      <c r="E2" s="144"/>
      <c r="F2" s="144"/>
      <c r="G2" s="144"/>
      <c r="H2" s="144"/>
      <c r="I2" s="144"/>
      <c r="J2" s="144"/>
      <c r="K2" s="144"/>
    </row>
    <row r="3" spans="1:11" ht="18" customHeight="1">
      <c r="B3" s="162" t="s">
        <v>108</v>
      </c>
      <c r="C3" s="162"/>
      <c r="D3" s="162"/>
      <c r="E3" s="162"/>
      <c r="F3" s="162"/>
      <c r="G3" s="162"/>
      <c r="H3" s="162"/>
      <c r="I3" s="162"/>
      <c r="J3" s="162"/>
      <c r="K3" s="162"/>
    </row>
    <row r="4" spans="1:11" ht="22.5" customHeight="1">
      <c r="B4" s="1" t="s">
        <v>28</v>
      </c>
      <c r="C4" s="1"/>
      <c r="D4" s="145"/>
      <c r="E4" s="145"/>
      <c r="F4" s="145"/>
      <c r="G4" s="145"/>
      <c r="H4" s="145"/>
      <c r="I4" s="145"/>
      <c r="J4" s="145"/>
      <c r="K4" s="145"/>
    </row>
    <row r="5" spans="1:11" ht="13.5" customHeight="1">
      <c r="B5" s="159"/>
      <c r="C5" s="159"/>
      <c r="D5" s="159"/>
      <c r="E5" s="159"/>
      <c r="F5" s="159"/>
      <c r="G5" s="159"/>
      <c r="H5" s="159"/>
      <c r="I5" s="159"/>
      <c r="J5" s="159"/>
      <c r="K5" s="159"/>
    </row>
    <row r="6" spans="1:11" ht="21.75" customHeight="1">
      <c r="B6" s="1" t="s">
        <v>34</v>
      </c>
      <c r="C6" s="1"/>
      <c r="D6" s="163"/>
      <c r="E6" s="163"/>
      <c r="F6" s="163"/>
      <c r="G6" s="163"/>
      <c r="H6" s="163"/>
      <c r="I6" s="163"/>
      <c r="J6" s="163"/>
      <c r="K6" s="163"/>
    </row>
    <row r="7" spans="1:11" ht="8.25" customHeight="1">
      <c r="B7" s="159"/>
      <c r="C7" s="159"/>
      <c r="D7" s="159"/>
      <c r="E7" s="159"/>
      <c r="F7" s="159"/>
      <c r="G7" s="159"/>
      <c r="H7" s="159"/>
      <c r="I7" s="159"/>
      <c r="J7" s="159"/>
      <c r="K7" s="159"/>
    </row>
    <row r="8" spans="1:11" ht="22.5" customHeight="1">
      <c r="B8" s="1" t="s">
        <v>30</v>
      </c>
      <c r="C8" s="1"/>
      <c r="D8" s="28"/>
      <c r="E8" s="79"/>
      <c r="F8" s="79"/>
      <c r="G8" s="79"/>
      <c r="H8" s="143" t="s">
        <v>102</v>
      </c>
      <c r="I8" s="143"/>
      <c r="J8" s="143"/>
      <c r="K8" s="143"/>
    </row>
    <row r="9" spans="1:11" ht="8.25" customHeight="1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.75" customHeight="1">
      <c r="B10" s="1" t="s">
        <v>45</v>
      </c>
      <c r="C10" s="1"/>
      <c r="D10" s="24"/>
      <c r="E10" s="61"/>
      <c r="F10" s="61"/>
      <c r="G10" s="61"/>
      <c r="H10" s="25"/>
      <c r="I10" s="25"/>
      <c r="J10" s="25"/>
      <c r="K10" s="25"/>
    </row>
    <row r="11" spans="1:11" ht="8.25" customHeight="1">
      <c r="B11" s="46"/>
      <c r="C11" s="46"/>
      <c r="D11" s="46"/>
      <c r="E11" s="46"/>
      <c r="F11" s="46"/>
      <c r="G11" s="46"/>
      <c r="H11" s="46"/>
      <c r="I11" s="46"/>
      <c r="J11" s="46"/>
      <c r="K11" s="46"/>
    </row>
    <row r="12" spans="1:11" ht="21.75" customHeight="1">
      <c r="B12" s="1" t="s">
        <v>29</v>
      </c>
      <c r="C12" s="1"/>
      <c r="D12" s="24"/>
      <c r="E12" s="61"/>
      <c r="F12" s="61"/>
      <c r="G12" s="61"/>
      <c r="H12" s="25"/>
      <c r="I12" s="25"/>
      <c r="J12" s="25"/>
      <c r="K12" s="25"/>
    </row>
    <row r="13" spans="1:11" ht="18.75" customHeight="1">
      <c r="B13" s="159"/>
      <c r="C13" s="159"/>
      <c r="D13" s="159"/>
      <c r="E13" s="159"/>
      <c r="F13" s="159"/>
      <c r="G13" s="159"/>
      <c r="H13" s="159"/>
      <c r="I13" s="159"/>
      <c r="J13" s="159"/>
      <c r="K13" s="159"/>
    </row>
    <row r="14" spans="1:11" ht="16.149999999999999" customHeight="1">
      <c r="A14" s="56"/>
      <c r="B14" s="81" t="s">
        <v>104</v>
      </c>
      <c r="C14" s="82"/>
      <c r="D14" s="82"/>
      <c r="E14" s="82"/>
      <c r="F14" s="82"/>
      <c r="G14" s="82"/>
    </row>
    <row r="15" spans="1:11" ht="16.149999999999999" customHeight="1">
      <c r="A15" s="56"/>
      <c r="B15" s="62" t="s">
        <v>37</v>
      </c>
      <c r="C15" s="63"/>
      <c r="D15" s="63"/>
      <c r="E15" s="63"/>
      <c r="F15" s="63"/>
      <c r="G15" s="63"/>
      <c r="I15" s="60"/>
      <c r="J15" s="60"/>
      <c r="K15" s="60"/>
    </row>
    <row r="16" spans="1:11" ht="16.149999999999999" customHeight="1">
      <c r="A16" s="56"/>
      <c r="B16" s="62" t="s">
        <v>43</v>
      </c>
      <c r="C16" s="63"/>
      <c r="D16" s="63"/>
      <c r="E16" s="63"/>
      <c r="F16" s="63"/>
      <c r="G16" s="63"/>
      <c r="I16" s="60"/>
      <c r="J16" s="60"/>
      <c r="K16" s="60"/>
    </row>
    <row r="17" spans="1:11" ht="16.149999999999999" customHeight="1">
      <c r="A17" s="56"/>
      <c r="B17" s="62" t="s">
        <v>39</v>
      </c>
      <c r="C17" s="63"/>
      <c r="D17" s="63"/>
      <c r="E17" s="63"/>
      <c r="F17" s="63"/>
      <c r="G17" s="63"/>
      <c r="I17" s="60"/>
      <c r="J17" s="60"/>
      <c r="K17" s="60"/>
    </row>
    <row r="18" spans="1:11" ht="16.149999999999999" customHeight="1">
      <c r="A18" s="53"/>
      <c r="B18" s="62" t="s">
        <v>36</v>
      </c>
      <c r="C18" s="63"/>
      <c r="D18" s="63"/>
      <c r="E18" s="63"/>
      <c r="F18" s="63"/>
      <c r="G18" s="63"/>
      <c r="I18" s="60"/>
      <c r="J18" s="60"/>
      <c r="K18" s="60"/>
    </row>
    <row r="19" spans="1:11" ht="16.149999999999999" customHeight="1">
      <c r="A19" s="56"/>
      <c r="B19" s="62" t="s">
        <v>44</v>
      </c>
      <c r="C19" s="63"/>
      <c r="D19" s="63"/>
      <c r="E19" s="63"/>
      <c r="F19" s="63"/>
      <c r="G19" s="63"/>
      <c r="I19" s="60"/>
      <c r="J19" s="60"/>
      <c r="K19" s="60"/>
    </row>
    <row r="20" spans="1:11" ht="16.149999999999999" customHeight="1">
      <c r="A20" s="56"/>
      <c r="B20" s="62" t="s">
        <v>46</v>
      </c>
      <c r="C20" s="63"/>
      <c r="D20" s="63"/>
      <c r="E20" s="63"/>
      <c r="F20" s="63"/>
      <c r="G20" s="63"/>
      <c r="I20" s="64"/>
      <c r="J20" s="65"/>
      <c r="K20" s="66"/>
    </row>
    <row r="21" spans="1:11" ht="16.149999999999999" customHeight="1">
      <c r="A21" s="56"/>
      <c r="B21" s="62" t="s">
        <v>38</v>
      </c>
      <c r="C21" s="63"/>
      <c r="D21" s="63"/>
      <c r="E21" s="63"/>
      <c r="F21" s="63"/>
      <c r="G21" s="63"/>
      <c r="I21" s="60"/>
      <c r="J21" s="60"/>
      <c r="K21" s="60"/>
    </row>
    <row r="22" spans="1:11" ht="16.149999999999999" customHeight="1">
      <c r="A22" s="56"/>
      <c r="B22" s="62" t="s">
        <v>47</v>
      </c>
      <c r="C22" s="63"/>
      <c r="D22" s="63"/>
      <c r="E22" s="63"/>
      <c r="F22" s="63"/>
      <c r="G22" s="63"/>
      <c r="I22" s="60"/>
      <c r="J22" s="60"/>
      <c r="K22" s="60"/>
    </row>
    <row r="23" spans="1:11" ht="16.149999999999999" customHeight="1">
      <c r="A23" s="56"/>
      <c r="B23" s="62" t="s">
        <v>48</v>
      </c>
      <c r="C23" s="63"/>
      <c r="D23" s="63"/>
      <c r="E23" s="63"/>
      <c r="F23" s="63"/>
      <c r="G23" s="63"/>
      <c r="I23" s="60"/>
      <c r="J23" s="60"/>
      <c r="K23" s="60"/>
    </row>
    <row r="24" spans="1:11" ht="16.149999999999999" customHeight="1">
      <c r="A24" s="53"/>
      <c r="B24" s="58" t="s">
        <v>105</v>
      </c>
      <c r="C24" s="59"/>
      <c r="D24" s="59"/>
      <c r="E24" s="59"/>
      <c r="F24" s="59"/>
      <c r="G24" s="59"/>
      <c r="I24" s="60"/>
      <c r="J24" s="60"/>
      <c r="K24" s="60"/>
    </row>
    <row r="25" spans="1:11" ht="16.149999999999999" customHeight="1">
      <c r="A25" s="53"/>
      <c r="B25" s="26"/>
      <c r="C25" s="26"/>
      <c r="D25" s="26"/>
      <c r="E25" s="26"/>
      <c r="F25" s="26"/>
      <c r="G25" s="26"/>
      <c r="I25" s="27"/>
      <c r="J25" s="27"/>
      <c r="K25" s="27"/>
    </row>
    <row r="26" spans="1:11" ht="16.149999999999999" customHeight="1">
      <c r="A26" s="56"/>
      <c r="B26" s="81" t="s">
        <v>0</v>
      </c>
      <c r="C26" s="82"/>
      <c r="D26" s="82"/>
      <c r="E26" s="82"/>
      <c r="F26" s="82"/>
      <c r="G26" s="82"/>
    </row>
    <row r="27" spans="1:11" ht="26.25" customHeight="1">
      <c r="A27" s="56">
        <v>1</v>
      </c>
      <c r="B27" s="62" t="s">
        <v>101</v>
      </c>
      <c r="C27" s="63"/>
      <c r="D27" s="63"/>
      <c r="E27" s="63"/>
      <c r="F27" s="63"/>
      <c r="G27" s="63"/>
      <c r="I27" s="175"/>
      <c r="J27" s="175"/>
      <c r="K27" s="175"/>
    </row>
    <row r="28" spans="1:11" ht="26.25" customHeight="1">
      <c r="A28" s="56">
        <v>2</v>
      </c>
      <c r="B28" s="62" t="s">
        <v>100</v>
      </c>
      <c r="C28" s="63"/>
      <c r="D28" s="63"/>
      <c r="E28" s="63"/>
      <c r="F28" s="63"/>
      <c r="G28" s="63"/>
      <c r="I28" s="175"/>
      <c r="J28" s="175"/>
      <c r="K28" s="175"/>
    </row>
    <row r="29" spans="1:11" ht="26.25" customHeight="1">
      <c r="A29" s="56">
        <v>3</v>
      </c>
      <c r="B29" s="62" t="s">
        <v>99</v>
      </c>
      <c r="C29" s="63"/>
      <c r="D29" s="63"/>
      <c r="E29" s="63"/>
      <c r="F29" s="63"/>
      <c r="G29" s="63"/>
      <c r="I29" s="175"/>
      <c r="J29" s="175"/>
      <c r="K29" s="175"/>
    </row>
    <row r="30" spans="1:11" ht="26.25" customHeight="1">
      <c r="A30" s="53">
        <v>4</v>
      </c>
      <c r="B30" s="62" t="s">
        <v>49</v>
      </c>
      <c r="C30" s="63"/>
      <c r="D30" s="63"/>
      <c r="E30" s="63"/>
      <c r="F30" s="63"/>
      <c r="G30" s="63"/>
      <c r="I30" s="175"/>
      <c r="J30" s="175"/>
      <c r="K30" s="175"/>
    </row>
    <row r="31" spans="1:11" ht="26.25" customHeight="1">
      <c r="A31" s="54">
        <v>5</v>
      </c>
      <c r="B31" s="62" t="s">
        <v>98</v>
      </c>
      <c r="C31" s="63"/>
      <c r="D31" s="63"/>
      <c r="E31" s="63"/>
      <c r="F31" s="63"/>
      <c r="G31" s="63"/>
      <c r="I31" s="175"/>
      <c r="J31" s="175"/>
      <c r="K31" s="175"/>
    </row>
    <row r="32" spans="1:11" ht="16.149999999999999" customHeight="1">
      <c r="A32" s="55"/>
      <c r="B32" s="157" t="s">
        <v>15</v>
      </c>
      <c r="C32" s="157"/>
      <c r="D32" s="157"/>
      <c r="E32" s="157"/>
      <c r="F32" s="157"/>
      <c r="G32" s="157"/>
      <c r="I32" s="141">
        <f>I27+I28+I29+I31</f>
        <v>0</v>
      </c>
      <c r="J32" s="141"/>
      <c r="K32" s="141"/>
    </row>
    <row r="33" spans="1:11" ht="16.149999999999999" customHeight="1">
      <c r="B33" s="158" t="s">
        <v>115</v>
      </c>
      <c r="C33" s="158"/>
      <c r="D33" s="158"/>
      <c r="E33" s="158"/>
      <c r="F33" s="158"/>
      <c r="G33" s="158"/>
      <c r="I33" s="142"/>
      <c r="J33" s="142"/>
      <c r="K33" s="142"/>
    </row>
    <row r="34" spans="1:11" ht="16.149999999999999" customHeight="1">
      <c r="A34" s="56">
        <v>6</v>
      </c>
      <c r="B34" s="160" t="s">
        <v>87</v>
      </c>
      <c r="C34" s="161"/>
      <c r="D34" s="161"/>
      <c r="E34" s="161"/>
      <c r="F34" s="161"/>
      <c r="G34" s="161"/>
      <c r="I34" s="72"/>
      <c r="J34" s="72"/>
      <c r="K34" s="72"/>
    </row>
    <row r="35" spans="1:11" ht="16.149999999999999" customHeight="1">
      <c r="A35" s="56">
        <v>7</v>
      </c>
      <c r="B35" s="67" t="s">
        <v>86</v>
      </c>
      <c r="C35" s="68"/>
      <c r="D35" s="68"/>
      <c r="E35" s="68"/>
      <c r="F35" s="68"/>
      <c r="G35" s="68"/>
      <c r="I35" s="72"/>
      <c r="J35" s="72"/>
      <c r="K35" s="72"/>
    </row>
    <row r="36" spans="1:11" ht="16.149999999999999" customHeight="1">
      <c r="A36" s="56">
        <v>8</v>
      </c>
      <c r="B36" s="67" t="s">
        <v>85</v>
      </c>
      <c r="C36" s="68"/>
      <c r="D36" s="68"/>
      <c r="E36" s="68"/>
      <c r="F36" s="68"/>
      <c r="G36" s="68"/>
      <c r="I36" s="72"/>
      <c r="J36" s="72"/>
      <c r="K36" s="72"/>
    </row>
    <row r="37" spans="1:11" ht="16.149999999999999" customHeight="1">
      <c r="A37" s="56">
        <v>9</v>
      </c>
      <c r="B37" s="67" t="s">
        <v>84</v>
      </c>
      <c r="C37" s="68"/>
      <c r="D37" s="68"/>
      <c r="E37" s="68"/>
      <c r="F37" s="68"/>
      <c r="G37" s="68"/>
      <c r="I37" s="72"/>
      <c r="J37" s="72"/>
      <c r="K37" s="72"/>
    </row>
    <row r="38" spans="1:11" ht="16.149999999999999" customHeight="1">
      <c r="A38" s="56">
        <v>10</v>
      </c>
      <c r="B38" s="67" t="s">
        <v>83</v>
      </c>
      <c r="C38" s="68"/>
      <c r="D38" s="68"/>
      <c r="E38" s="68"/>
      <c r="F38" s="68"/>
      <c r="G38" s="68"/>
      <c r="I38" s="72"/>
      <c r="J38" s="72"/>
      <c r="K38" s="72"/>
    </row>
    <row r="39" spans="1:11" ht="16.149999999999999" customHeight="1">
      <c r="A39" s="53">
        <v>11</v>
      </c>
      <c r="B39" s="67" t="s">
        <v>82</v>
      </c>
      <c r="C39" s="68"/>
      <c r="D39" s="68"/>
      <c r="E39" s="68"/>
      <c r="F39" s="68"/>
      <c r="G39" s="68"/>
      <c r="I39" s="72"/>
      <c r="J39" s="72"/>
      <c r="K39" s="72"/>
    </row>
    <row r="40" spans="1:11" ht="16.149999999999999" customHeight="1">
      <c r="A40" s="56">
        <v>12</v>
      </c>
      <c r="B40" s="67" t="s">
        <v>81</v>
      </c>
      <c r="C40" s="68"/>
      <c r="D40" s="68"/>
      <c r="E40" s="68"/>
      <c r="F40" s="68"/>
      <c r="G40" s="68"/>
      <c r="I40" s="72"/>
      <c r="J40" s="72"/>
      <c r="K40" s="72"/>
    </row>
    <row r="41" spans="1:11" ht="16.149999999999999" customHeight="1">
      <c r="A41" s="56">
        <v>13</v>
      </c>
      <c r="B41" s="67" t="s">
        <v>80</v>
      </c>
      <c r="C41" s="68"/>
      <c r="D41" s="68"/>
      <c r="E41" s="68"/>
      <c r="F41" s="68"/>
      <c r="G41" s="68"/>
      <c r="I41" s="72"/>
      <c r="J41" s="72"/>
      <c r="K41" s="72"/>
    </row>
    <row r="42" spans="1:11" ht="16.149999999999999" customHeight="1">
      <c r="A42" s="56">
        <v>14</v>
      </c>
      <c r="B42" s="67" t="s">
        <v>79</v>
      </c>
      <c r="C42" s="68"/>
      <c r="D42" s="68"/>
      <c r="E42" s="68"/>
      <c r="F42" s="68"/>
      <c r="G42" s="68"/>
      <c r="I42" s="72"/>
      <c r="J42" s="72"/>
      <c r="K42" s="72"/>
    </row>
    <row r="43" spans="1:11" ht="16.149999999999999" customHeight="1">
      <c r="A43" s="56">
        <v>15</v>
      </c>
      <c r="B43" s="67" t="s">
        <v>78</v>
      </c>
      <c r="C43" s="68"/>
      <c r="D43" s="68"/>
      <c r="E43" s="68"/>
      <c r="F43" s="68"/>
      <c r="G43" s="68"/>
      <c r="I43" s="72"/>
      <c r="J43" s="72"/>
      <c r="K43" s="72"/>
    </row>
    <row r="44" spans="1:11" ht="16.149999999999999" customHeight="1">
      <c r="A44" s="56">
        <v>16</v>
      </c>
      <c r="B44" s="67" t="s">
        <v>77</v>
      </c>
      <c r="C44" s="68"/>
      <c r="D44" s="68"/>
      <c r="E44" s="68"/>
      <c r="F44" s="68"/>
      <c r="G44" s="68"/>
      <c r="I44" s="72"/>
      <c r="J44" s="72"/>
      <c r="K44" s="72"/>
    </row>
    <row r="45" spans="1:11" ht="16.149999999999999" customHeight="1">
      <c r="A45" s="56">
        <v>17</v>
      </c>
      <c r="B45" s="67" t="s">
        <v>75</v>
      </c>
      <c r="C45" s="68"/>
      <c r="D45" s="68"/>
      <c r="E45" s="68"/>
      <c r="F45" s="68"/>
      <c r="G45" s="68"/>
      <c r="I45" s="72"/>
      <c r="J45" s="72"/>
      <c r="K45" s="72"/>
    </row>
    <row r="46" spans="1:11" ht="16.149999999999999" customHeight="1">
      <c r="A46" s="56">
        <v>18</v>
      </c>
      <c r="B46" s="67" t="s">
        <v>76</v>
      </c>
      <c r="C46" s="68"/>
      <c r="D46" s="68"/>
      <c r="E46" s="68"/>
      <c r="F46" s="68"/>
      <c r="G46" s="68"/>
      <c r="I46" s="72"/>
      <c r="J46" s="72"/>
      <c r="K46" s="72"/>
    </row>
    <row r="47" spans="1:11" ht="16.149999999999999" customHeight="1">
      <c r="A47" s="56">
        <v>19</v>
      </c>
      <c r="B47" s="67" t="s">
        <v>74</v>
      </c>
      <c r="C47" s="68"/>
      <c r="D47" s="68"/>
      <c r="E47" s="68"/>
      <c r="F47" s="68"/>
      <c r="G47" s="68"/>
      <c r="I47" s="72"/>
      <c r="J47" s="72"/>
      <c r="K47" s="72"/>
    </row>
    <row r="48" spans="1:11" ht="16.149999999999999" customHeight="1">
      <c r="A48" s="56">
        <v>20</v>
      </c>
      <c r="B48" s="67" t="s">
        <v>73</v>
      </c>
      <c r="C48" s="68"/>
      <c r="D48" s="68"/>
      <c r="E48" s="68"/>
      <c r="F48" s="68"/>
      <c r="G48" s="68"/>
      <c r="I48" s="72"/>
      <c r="J48" s="72"/>
      <c r="K48" s="72"/>
    </row>
    <row r="49" spans="1:11" ht="16.149999999999999" customHeight="1">
      <c r="A49" s="56">
        <v>21</v>
      </c>
      <c r="B49" s="67" t="s">
        <v>72</v>
      </c>
      <c r="C49" s="68"/>
      <c r="D49" s="68"/>
      <c r="E49" s="68"/>
      <c r="F49" s="68"/>
      <c r="G49" s="68"/>
      <c r="I49" s="72"/>
      <c r="J49" s="72"/>
      <c r="K49" s="72"/>
    </row>
    <row r="50" spans="1:11" ht="16.149999999999999" customHeight="1">
      <c r="A50" s="56">
        <v>22</v>
      </c>
      <c r="B50" s="67" t="s">
        <v>71</v>
      </c>
      <c r="C50" s="68"/>
      <c r="D50" s="68"/>
      <c r="E50" s="68"/>
      <c r="F50" s="68"/>
      <c r="G50" s="68"/>
      <c r="I50" s="72"/>
      <c r="J50" s="72"/>
      <c r="K50" s="72"/>
    </row>
    <row r="51" spans="1:11" ht="16.149999999999999" customHeight="1">
      <c r="A51" s="56">
        <v>23</v>
      </c>
      <c r="B51" s="67" t="s">
        <v>70</v>
      </c>
      <c r="C51" s="68"/>
      <c r="D51" s="68"/>
      <c r="E51" s="68"/>
      <c r="F51" s="68"/>
      <c r="G51" s="68"/>
      <c r="I51" s="72"/>
      <c r="J51" s="72"/>
      <c r="K51" s="72"/>
    </row>
    <row r="52" spans="1:11" ht="16.149999999999999" customHeight="1">
      <c r="A52" s="56">
        <v>24</v>
      </c>
      <c r="B52" s="67" t="s">
        <v>69</v>
      </c>
      <c r="C52" s="68"/>
      <c r="D52" s="68"/>
      <c r="E52" s="68"/>
      <c r="F52" s="68"/>
      <c r="G52" s="68"/>
      <c r="I52" s="72"/>
      <c r="J52" s="72"/>
      <c r="K52" s="72"/>
    </row>
    <row r="53" spans="1:11" ht="16.149999999999999" customHeight="1">
      <c r="A53" s="56">
        <v>25</v>
      </c>
      <c r="B53" s="67" t="s">
        <v>68</v>
      </c>
      <c r="C53" s="68"/>
      <c r="D53" s="68"/>
      <c r="E53" s="68"/>
      <c r="F53" s="68"/>
      <c r="G53" s="68"/>
      <c r="I53" s="72"/>
      <c r="J53" s="72"/>
      <c r="K53" s="72"/>
    </row>
    <row r="54" spans="1:11" ht="16.149999999999999" customHeight="1">
      <c r="A54" s="56">
        <v>26</v>
      </c>
      <c r="B54" s="67" t="s">
        <v>67</v>
      </c>
      <c r="C54" s="68"/>
      <c r="D54" s="68"/>
      <c r="E54" s="68"/>
      <c r="F54" s="68"/>
      <c r="G54" s="68"/>
      <c r="I54" s="72"/>
      <c r="J54" s="72"/>
      <c r="K54" s="72"/>
    </row>
    <row r="55" spans="1:11" ht="16.149999999999999" customHeight="1">
      <c r="A55" s="56">
        <v>27</v>
      </c>
      <c r="B55" s="67" t="s">
        <v>114</v>
      </c>
      <c r="C55" s="68"/>
      <c r="D55" s="68"/>
      <c r="E55" s="68"/>
      <c r="F55" s="68"/>
      <c r="G55" s="68"/>
      <c r="I55" s="72"/>
      <c r="J55" s="72"/>
      <c r="K55" s="72"/>
    </row>
    <row r="56" spans="1:11" ht="16.149999999999999" customHeight="1">
      <c r="A56" s="57">
        <v>28</v>
      </c>
      <c r="B56" s="73" t="s">
        <v>119</v>
      </c>
      <c r="C56" s="74"/>
      <c r="D56" s="74"/>
      <c r="E56" s="74"/>
      <c r="F56" s="74"/>
      <c r="G56" s="74"/>
      <c r="I56" s="72"/>
      <c r="J56" s="72"/>
      <c r="K56" s="72"/>
    </row>
    <row r="57" spans="1:11" ht="16.149999999999999" customHeight="1">
      <c r="A57" s="56">
        <v>29</v>
      </c>
      <c r="B57" s="67" t="s">
        <v>66</v>
      </c>
      <c r="C57" s="68"/>
      <c r="D57" s="68"/>
      <c r="E57" s="68"/>
      <c r="F57" s="68"/>
      <c r="G57" s="68"/>
      <c r="I57" s="72"/>
      <c r="J57" s="72"/>
      <c r="K57" s="72"/>
    </row>
    <row r="58" spans="1:11" ht="16.149999999999999" customHeight="1">
      <c r="A58" s="56">
        <v>30</v>
      </c>
      <c r="B58" s="67" t="s">
        <v>65</v>
      </c>
      <c r="C58" s="68"/>
      <c r="D58" s="68"/>
      <c r="E58" s="68"/>
      <c r="F58" s="68"/>
      <c r="G58" s="68"/>
      <c r="I58" s="72"/>
      <c r="J58" s="72"/>
      <c r="K58" s="72"/>
    </row>
    <row r="59" spans="1:11" ht="16.149999999999999" customHeight="1">
      <c r="A59" s="56">
        <v>31</v>
      </c>
      <c r="B59" s="67" t="s">
        <v>62</v>
      </c>
      <c r="C59" s="68"/>
      <c r="D59" s="68"/>
      <c r="E59" s="68"/>
      <c r="F59" s="68"/>
      <c r="G59" s="68"/>
      <c r="I59" s="72"/>
      <c r="J59" s="72"/>
      <c r="K59" s="72"/>
    </row>
    <row r="60" spans="1:11" ht="16.149999999999999" customHeight="1">
      <c r="A60" s="57">
        <v>32</v>
      </c>
      <c r="B60" s="67" t="s">
        <v>63</v>
      </c>
      <c r="C60" s="68"/>
      <c r="D60" s="68"/>
      <c r="E60" s="68"/>
      <c r="F60" s="68"/>
      <c r="G60" s="68"/>
      <c r="I60" s="72"/>
      <c r="J60" s="72"/>
      <c r="K60" s="72"/>
    </row>
    <row r="61" spans="1:11" ht="16.149999999999999" customHeight="1">
      <c r="A61" s="57">
        <v>33</v>
      </c>
      <c r="B61" s="67" t="s">
        <v>61</v>
      </c>
      <c r="C61" s="68"/>
      <c r="D61" s="68"/>
      <c r="E61" s="68"/>
      <c r="F61" s="68"/>
      <c r="G61" s="68"/>
      <c r="I61" s="72"/>
      <c r="J61" s="72"/>
      <c r="K61" s="72"/>
    </row>
    <row r="62" spans="1:11" ht="16.149999999999999" customHeight="1">
      <c r="A62" s="56">
        <v>34</v>
      </c>
      <c r="B62" s="67" t="s">
        <v>60</v>
      </c>
      <c r="C62" s="68"/>
      <c r="D62" s="68"/>
      <c r="E62" s="68"/>
      <c r="F62" s="68"/>
      <c r="G62" s="68"/>
      <c r="I62" s="72"/>
      <c r="J62" s="72"/>
      <c r="K62" s="72"/>
    </row>
    <row r="63" spans="1:11" ht="16.149999999999999" customHeight="1">
      <c r="A63" s="56">
        <v>35</v>
      </c>
      <c r="B63" s="67" t="s">
        <v>59</v>
      </c>
      <c r="C63" s="68"/>
      <c r="D63" s="68"/>
      <c r="E63" s="68"/>
      <c r="F63" s="68"/>
      <c r="G63" s="68"/>
      <c r="I63" s="72"/>
      <c r="J63" s="72"/>
      <c r="K63" s="72"/>
    </row>
    <row r="64" spans="1:11" ht="16.149999999999999" customHeight="1">
      <c r="A64" s="57">
        <v>36</v>
      </c>
      <c r="B64" s="73" t="s">
        <v>110</v>
      </c>
      <c r="C64" s="74"/>
      <c r="D64" s="74"/>
      <c r="E64" s="74"/>
      <c r="F64" s="74"/>
      <c r="G64" s="74"/>
      <c r="I64" s="72"/>
      <c r="J64" s="72"/>
      <c r="K64" s="72"/>
    </row>
    <row r="65" spans="1:13" ht="30.75" customHeight="1">
      <c r="A65" s="57">
        <v>37</v>
      </c>
      <c r="B65" s="73" t="s">
        <v>120</v>
      </c>
      <c r="C65" s="74"/>
      <c r="D65" s="74"/>
      <c r="E65" s="74"/>
      <c r="F65" s="74"/>
      <c r="G65" s="74"/>
      <c r="I65" s="72"/>
      <c r="J65" s="72"/>
      <c r="K65" s="72"/>
    </row>
    <row r="66" spans="1:13" ht="16.149999999999999" customHeight="1">
      <c r="A66" s="56">
        <v>38</v>
      </c>
      <c r="B66" s="67" t="s">
        <v>58</v>
      </c>
      <c r="C66" s="68"/>
      <c r="D66" s="68"/>
      <c r="E66" s="68"/>
      <c r="F66" s="68"/>
      <c r="G66" s="68"/>
      <c r="I66" s="72"/>
      <c r="J66" s="72"/>
      <c r="K66" s="72"/>
    </row>
    <row r="67" spans="1:13" ht="16.149999999999999" customHeight="1">
      <c r="A67" s="56">
        <v>39</v>
      </c>
      <c r="B67" s="67" t="s">
        <v>57</v>
      </c>
      <c r="C67" s="68"/>
      <c r="D67" s="68"/>
      <c r="E67" s="68"/>
      <c r="F67" s="68"/>
      <c r="G67" s="68"/>
      <c r="I67" s="72"/>
      <c r="J67" s="72"/>
      <c r="K67" s="72"/>
    </row>
    <row r="68" spans="1:13" ht="16.149999999999999" customHeight="1">
      <c r="A68" s="56">
        <v>40</v>
      </c>
      <c r="B68" s="67" t="s">
        <v>56</v>
      </c>
      <c r="C68" s="68"/>
      <c r="D68" s="68"/>
      <c r="E68" s="68"/>
      <c r="F68" s="68"/>
      <c r="G68" s="68"/>
      <c r="I68" s="72"/>
      <c r="J68" s="72"/>
      <c r="K68" s="72"/>
    </row>
    <row r="69" spans="1:13" ht="16.149999999999999" customHeight="1">
      <c r="A69" s="56">
        <v>41</v>
      </c>
      <c r="B69" s="67" t="s">
        <v>55</v>
      </c>
      <c r="C69" s="68"/>
      <c r="D69" s="68"/>
      <c r="E69" s="68"/>
      <c r="F69" s="68"/>
      <c r="G69" s="68"/>
      <c r="I69" s="72"/>
      <c r="J69" s="72"/>
      <c r="K69" s="72"/>
    </row>
    <row r="70" spans="1:13" ht="16.149999999999999" customHeight="1">
      <c r="A70" s="56">
        <v>42</v>
      </c>
      <c r="B70" s="67" t="s">
        <v>88</v>
      </c>
      <c r="C70" s="68"/>
      <c r="D70" s="68"/>
      <c r="E70" s="68"/>
      <c r="F70" s="68"/>
      <c r="G70" s="68"/>
      <c r="I70" s="69"/>
      <c r="J70" s="70"/>
      <c r="K70" s="71"/>
    </row>
    <row r="71" spans="1:13" ht="16.149999999999999" customHeight="1">
      <c r="A71" s="56">
        <v>43</v>
      </c>
      <c r="B71" s="67" t="s">
        <v>54</v>
      </c>
      <c r="C71" s="68"/>
      <c r="D71" s="68"/>
      <c r="E71" s="68"/>
      <c r="F71" s="68"/>
      <c r="G71" s="68"/>
      <c r="I71" s="72"/>
      <c r="J71" s="72"/>
      <c r="K71" s="72"/>
    </row>
    <row r="72" spans="1:13" ht="16.149999999999999" customHeight="1">
      <c r="A72" s="56">
        <v>44</v>
      </c>
      <c r="B72" s="67" t="s">
        <v>64</v>
      </c>
      <c r="C72" s="68"/>
      <c r="D72" s="68"/>
      <c r="E72" s="68"/>
      <c r="F72" s="68"/>
      <c r="G72" s="68"/>
      <c r="I72" s="72"/>
      <c r="J72" s="72"/>
      <c r="K72" s="72"/>
    </row>
    <row r="73" spans="1:13" ht="16.149999999999999" customHeight="1">
      <c r="A73" s="56">
        <v>45</v>
      </c>
      <c r="B73" s="67" t="s">
        <v>53</v>
      </c>
      <c r="C73" s="68"/>
      <c r="D73" s="68"/>
      <c r="E73" s="68"/>
      <c r="F73" s="68"/>
      <c r="G73" s="68"/>
      <c r="I73" s="72"/>
      <c r="J73" s="72"/>
      <c r="K73" s="72"/>
    </row>
    <row r="74" spans="1:13" ht="16.149999999999999" customHeight="1">
      <c r="A74" s="56">
        <v>46</v>
      </c>
      <c r="B74" s="177" t="s">
        <v>116</v>
      </c>
      <c r="C74" s="178"/>
      <c r="D74" s="178"/>
      <c r="E74" s="178"/>
      <c r="F74" s="178"/>
      <c r="G74" s="178"/>
      <c r="H74" s="17"/>
      <c r="I74" s="176"/>
      <c r="J74" s="176"/>
      <c r="K74" s="176"/>
    </row>
    <row r="75" spans="1:13" ht="16.149999999999999" customHeight="1">
      <c r="A75" s="56">
        <v>47</v>
      </c>
      <c r="B75" s="67" t="s">
        <v>52</v>
      </c>
      <c r="C75" s="68"/>
      <c r="D75" s="68"/>
      <c r="E75" s="68"/>
      <c r="F75" s="68"/>
      <c r="G75" s="68"/>
      <c r="I75" s="72"/>
      <c r="J75" s="72"/>
      <c r="K75" s="72"/>
    </row>
    <row r="76" spans="1:13" ht="16.149999999999999" customHeight="1">
      <c r="A76" s="56">
        <v>48</v>
      </c>
      <c r="B76" s="67" t="s">
        <v>51</v>
      </c>
      <c r="C76" s="68"/>
      <c r="D76" s="68"/>
      <c r="E76" s="68"/>
      <c r="F76" s="68"/>
      <c r="G76" s="68"/>
      <c r="I76" s="72"/>
      <c r="J76" s="72"/>
      <c r="K76" s="72"/>
    </row>
    <row r="77" spans="1:13" ht="16.149999999999999" customHeight="1">
      <c r="A77" s="56">
        <v>49</v>
      </c>
      <c r="B77" s="128" t="s">
        <v>50</v>
      </c>
      <c r="C77" s="129"/>
      <c r="D77" s="129"/>
      <c r="E77" s="129"/>
      <c r="F77" s="129"/>
      <c r="G77" s="129"/>
      <c r="I77" s="72"/>
      <c r="J77" s="72"/>
      <c r="K77" s="72"/>
    </row>
    <row r="78" spans="1:13" ht="16.149999999999999" customHeight="1">
      <c r="A78" s="56"/>
      <c r="B78" s="112" t="s">
        <v>1</v>
      </c>
      <c r="C78" s="112"/>
      <c r="D78" s="112"/>
      <c r="E78" s="112"/>
      <c r="F78" s="112"/>
      <c r="G78" s="100"/>
      <c r="I78" s="132">
        <f>SUM(I34:K77)</f>
        <v>0</v>
      </c>
      <c r="J78" s="133"/>
      <c r="K78" s="134"/>
    </row>
    <row r="79" spans="1:13" ht="16.149999999999999" customHeight="1">
      <c r="A79" s="56"/>
      <c r="B79" s="130" t="s">
        <v>2</v>
      </c>
      <c r="C79" s="130"/>
      <c r="D79" s="130"/>
      <c r="E79" s="130"/>
      <c r="F79" s="130"/>
      <c r="G79" s="131"/>
      <c r="I79" s="135"/>
      <c r="J79" s="136"/>
      <c r="K79" s="137"/>
      <c r="M79" s="18"/>
    </row>
    <row r="80" spans="1:13" ht="16.149999999999999" customHeight="1">
      <c r="A80" s="56">
        <v>50</v>
      </c>
      <c r="B80" s="169" t="s">
        <v>111</v>
      </c>
      <c r="C80" s="169"/>
      <c r="D80" s="169"/>
      <c r="E80" s="169"/>
      <c r="F80" s="170"/>
      <c r="G80" s="171"/>
      <c r="I80" s="83"/>
      <c r="J80" s="84"/>
      <c r="K80" s="85"/>
    </row>
    <row r="81" spans="1:13" ht="16.149999999999999" customHeight="1">
      <c r="A81" s="52" t="s">
        <v>89</v>
      </c>
      <c r="B81" s="126" t="s">
        <v>35</v>
      </c>
      <c r="C81" s="126"/>
      <c r="D81" s="126"/>
      <c r="E81" s="126"/>
      <c r="F81" s="126"/>
      <c r="G81" s="127"/>
      <c r="I81" s="146"/>
      <c r="J81" s="147"/>
      <c r="K81" s="148"/>
    </row>
    <row r="82" spans="1:13" ht="16.149999999999999" customHeight="1">
      <c r="A82" s="53"/>
      <c r="B82" s="174" t="s">
        <v>3</v>
      </c>
      <c r="C82" s="174"/>
      <c r="D82" s="174"/>
      <c r="E82" s="22"/>
      <c r="F82" s="172">
        <f>I78/3</f>
        <v>0</v>
      </c>
      <c r="G82" s="173"/>
      <c r="I82" s="149"/>
      <c r="J82" s="150"/>
      <c r="K82" s="151"/>
    </row>
    <row r="83" spans="1:13" ht="16.149999999999999" customHeight="1">
      <c r="A83" s="51">
        <v>51</v>
      </c>
      <c r="B83" s="124" t="s">
        <v>112</v>
      </c>
      <c r="C83" s="124"/>
      <c r="D83" s="124"/>
      <c r="E83" s="124"/>
      <c r="F83" s="124"/>
      <c r="G83" s="125"/>
      <c r="I83" s="86">
        <f>SUM(I78:I81)</f>
        <v>0</v>
      </c>
      <c r="J83" s="87"/>
      <c r="K83" s="88"/>
    </row>
    <row r="84" spans="1:13" ht="16.149999999999999" customHeight="1">
      <c r="A84" s="53"/>
      <c r="B84" s="93" t="s">
        <v>4</v>
      </c>
      <c r="C84" s="93"/>
      <c r="D84" s="93"/>
      <c r="E84" s="93"/>
      <c r="F84" s="93"/>
      <c r="G84" s="94"/>
      <c r="I84" s="89"/>
      <c r="J84" s="90"/>
      <c r="K84" s="91"/>
    </row>
    <row r="85" spans="1:13" ht="16.149999999999999" customHeight="1">
      <c r="B85" s="122"/>
      <c r="C85" s="122"/>
      <c r="D85" s="122"/>
      <c r="E85" s="122"/>
      <c r="F85" s="122"/>
      <c r="G85" s="122"/>
      <c r="I85" s="138"/>
      <c r="J85" s="138"/>
      <c r="K85" s="138"/>
    </row>
    <row r="86" spans="1:13" ht="16.149999999999999" customHeight="1">
      <c r="A86" s="56"/>
      <c r="B86" s="92" t="s">
        <v>106</v>
      </c>
      <c r="C86" s="96"/>
      <c r="D86" s="96"/>
      <c r="E86" s="96"/>
      <c r="F86" s="96"/>
      <c r="G86" s="96"/>
      <c r="I86" s="97">
        <f>I83*25%</f>
        <v>0</v>
      </c>
      <c r="J86" s="97"/>
      <c r="K86" s="97"/>
    </row>
    <row r="87" spans="1:13" ht="16.149999999999999" customHeight="1">
      <c r="A87" s="56"/>
      <c r="B87" s="100"/>
      <c r="C87" s="101"/>
      <c r="D87" s="101"/>
      <c r="E87" s="101"/>
      <c r="F87" s="101"/>
      <c r="G87" s="101"/>
      <c r="I87" s="123">
        <v>0.25</v>
      </c>
      <c r="J87" s="123"/>
      <c r="K87" s="123"/>
      <c r="L87" s="30"/>
      <c r="M87" s="21"/>
    </row>
    <row r="88" spans="1:13" ht="16.149999999999999" customHeight="1">
      <c r="A88" s="51"/>
      <c r="B88" s="112" t="s">
        <v>5</v>
      </c>
      <c r="C88" s="112"/>
      <c r="D88" s="112"/>
      <c r="E88" s="112"/>
      <c r="F88" s="112"/>
      <c r="G88" s="100"/>
      <c r="H88" s="3" t="s">
        <v>14</v>
      </c>
      <c r="I88" s="113">
        <v>0</v>
      </c>
      <c r="J88" s="114"/>
      <c r="K88" s="115"/>
    </row>
    <row r="89" spans="1:13" ht="16.149999999999999" customHeight="1">
      <c r="A89" s="53">
        <v>52</v>
      </c>
      <c r="B89" s="116" t="s">
        <v>90</v>
      </c>
      <c r="C89" s="116"/>
      <c r="D89" s="116"/>
      <c r="E89" s="116"/>
      <c r="F89" s="116"/>
      <c r="G89" s="117"/>
      <c r="H89" s="4" t="s">
        <v>13</v>
      </c>
      <c r="I89" s="106">
        <f>IF(I88=0.03,I83*I88,0)</f>
        <v>0</v>
      </c>
      <c r="J89" s="107"/>
      <c r="K89" s="108"/>
      <c r="L89" s="30"/>
    </row>
    <row r="90" spans="1:13" ht="16.149999999999999" customHeight="1">
      <c r="A90" s="51"/>
      <c r="B90" s="112" t="s">
        <v>6</v>
      </c>
      <c r="C90" s="112"/>
      <c r="D90" s="112"/>
      <c r="E90" s="112"/>
      <c r="F90" s="112"/>
      <c r="G90" s="100"/>
      <c r="H90" s="3" t="s">
        <v>14</v>
      </c>
      <c r="I90" s="113">
        <v>0</v>
      </c>
      <c r="J90" s="114"/>
      <c r="K90" s="115"/>
    </row>
    <row r="91" spans="1:13" ht="16.149999999999999" customHeight="1">
      <c r="A91" s="53">
        <v>53</v>
      </c>
      <c r="B91" s="116" t="s">
        <v>91</v>
      </c>
      <c r="C91" s="116"/>
      <c r="D91" s="116"/>
      <c r="E91" s="116"/>
      <c r="F91" s="116"/>
      <c r="G91" s="117"/>
      <c r="H91" s="4" t="s">
        <v>13</v>
      </c>
      <c r="I91" s="106">
        <f>IF(I90=0.02,I83*I90,0)</f>
        <v>0</v>
      </c>
      <c r="J91" s="107"/>
      <c r="K91" s="108"/>
      <c r="L91" s="30"/>
    </row>
    <row r="92" spans="1:13" ht="16.149999999999999" customHeight="1">
      <c r="A92" s="51"/>
      <c r="B92" s="112" t="s">
        <v>113</v>
      </c>
      <c r="C92" s="112"/>
      <c r="D92" s="112"/>
      <c r="E92" s="112"/>
      <c r="F92" s="112"/>
      <c r="G92" s="100"/>
      <c r="H92" s="3" t="s">
        <v>14</v>
      </c>
      <c r="I92" s="113">
        <v>0</v>
      </c>
      <c r="J92" s="114"/>
      <c r="K92" s="115"/>
    </row>
    <row r="93" spans="1:13" ht="24" customHeight="1">
      <c r="A93" s="53">
        <v>54</v>
      </c>
      <c r="B93" s="116" t="s">
        <v>92</v>
      </c>
      <c r="C93" s="116"/>
      <c r="D93" s="116"/>
      <c r="E93" s="116"/>
      <c r="F93" s="116"/>
      <c r="G93" s="117"/>
      <c r="H93" s="4" t="s">
        <v>13</v>
      </c>
      <c r="I93" s="106">
        <f>IF(I92=0.05,I83*I92,0)</f>
        <v>0</v>
      </c>
      <c r="J93" s="107"/>
      <c r="K93" s="108"/>
    </row>
    <row r="94" spans="1:13" ht="16.149999999999999" customHeight="1">
      <c r="A94" s="51"/>
      <c r="B94" s="112" t="s">
        <v>8</v>
      </c>
      <c r="C94" s="112"/>
      <c r="D94" s="112"/>
      <c r="E94" s="112"/>
      <c r="F94" s="112"/>
      <c r="G94" s="100"/>
      <c r="H94" s="3" t="s">
        <v>14</v>
      </c>
      <c r="I94" s="113">
        <v>0</v>
      </c>
      <c r="J94" s="114"/>
      <c r="K94" s="115"/>
    </row>
    <row r="95" spans="1:13" ht="27" customHeight="1">
      <c r="A95" s="53">
        <v>55</v>
      </c>
      <c r="B95" s="120" t="s">
        <v>96</v>
      </c>
      <c r="C95" s="120"/>
      <c r="D95" s="120"/>
      <c r="E95" s="120"/>
      <c r="F95" s="120"/>
      <c r="G95" s="121"/>
      <c r="H95" s="5" t="s">
        <v>13</v>
      </c>
      <c r="I95" s="106">
        <f>IF(I94=0.02,I83*I94,0)</f>
        <v>0</v>
      </c>
      <c r="J95" s="107"/>
      <c r="K95" s="108"/>
    </row>
    <row r="96" spans="1:13" ht="16.149999999999999" customHeight="1">
      <c r="A96" s="51"/>
      <c r="B96" s="112" t="s">
        <v>7</v>
      </c>
      <c r="C96" s="112"/>
      <c r="D96" s="112"/>
      <c r="E96" s="112"/>
      <c r="F96" s="112"/>
      <c r="G96" s="100"/>
      <c r="H96" s="3" t="s">
        <v>14</v>
      </c>
      <c r="I96" s="113">
        <v>0</v>
      </c>
      <c r="J96" s="114"/>
      <c r="K96" s="115"/>
      <c r="L96" s="31"/>
    </row>
    <row r="97" spans="1:16" ht="16.149999999999999" customHeight="1">
      <c r="A97" s="53">
        <v>56</v>
      </c>
      <c r="B97" s="116" t="s">
        <v>95</v>
      </c>
      <c r="C97" s="116"/>
      <c r="D97" s="116"/>
      <c r="E97" s="116"/>
      <c r="F97" s="116"/>
      <c r="G97" s="117"/>
      <c r="H97" s="4" t="s">
        <v>13</v>
      </c>
      <c r="I97" s="106">
        <f>IF(I96=0.03,I83*I96,0)</f>
        <v>0</v>
      </c>
      <c r="J97" s="107"/>
      <c r="K97" s="108"/>
      <c r="L97" s="30"/>
      <c r="M97" s="19"/>
      <c r="N97" s="19"/>
    </row>
    <row r="98" spans="1:16" ht="16.149999999999999" customHeight="1">
      <c r="A98" s="56"/>
      <c r="B98" s="102" t="s">
        <v>27</v>
      </c>
      <c r="C98" s="103"/>
      <c r="D98" s="103"/>
      <c r="E98" s="103"/>
      <c r="F98" s="103"/>
      <c r="G98" s="103"/>
      <c r="H98" s="3"/>
      <c r="I98" s="109">
        <f>MIN(0.3,(SUM(I87+I88+I90+I92+I94+I96)))</f>
        <v>0.25</v>
      </c>
      <c r="J98" s="110"/>
      <c r="K98" s="111"/>
      <c r="L98" s="32"/>
      <c r="M98" s="20"/>
      <c r="N98" s="20"/>
    </row>
    <row r="99" spans="1:16" ht="16.149999999999999" customHeight="1">
      <c r="A99" s="56">
        <v>57</v>
      </c>
      <c r="B99" s="104" t="s">
        <v>97</v>
      </c>
      <c r="C99" s="105"/>
      <c r="D99" s="105"/>
      <c r="E99" s="105"/>
      <c r="F99" s="105"/>
      <c r="G99" s="105"/>
      <c r="H99" s="23"/>
      <c r="I99" s="118">
        <f>I89+I91+I93++I95+I97</f>
        <v>0</v>
      </c>
      <c r="J99" s="119"/>
      <c r="K99" s="119"/>
      <c r="L99" s="32"/>
      <c r="M99" s="20"/>
      <c r="N99" s="20"/>
    </row>
    <row r="100" spans="1:16" ht="16.149999999999999" customHeight="1">
      <c r="A100" s="56">
        <v>58</v>
      </c>
      <c r="B100" s="92" t="s">
        <v>107</v>
      </c>
      <c r="C100" s="96"/>
      <c r="D100" s="96"/>
      <c r="E100" s="96"/>
      <c r="F100" s="96"/>
      <c r="G100" s="96"/>
      <c r="I100" s="97">
        <f>I83*25%</f>
        <v>0</v>
      </c>
      <c r="J100" s="97"/>
      <c r="K100" s="97"/>
      <c r="L100" s="32"/>
      <c r="M100" s="20"/>
      <c r="N100" s="20"/>
    </row>
    <row r="101" spans="1:16" ht="16.149999999999999" customHeight="1">
      <c r="A101" s="56">
        <v>59</v>
      </c>
      <c r="B101" s="98" t="s">
        <v>93</v>
      </c>
      <c r="C101" s="99"/>
      <c r="D101" s="99"/>
      <c r="E101" s="99"/>
      <c r="F101" s="99"/>
      <c r="G101" s="99"/>
      <c r="I101" s="97">
        <f>I32*30%</f>
        <v>0</v>
      </c>
      <c r="J101" s="97"/>
      <c r="K101" s="97"/>
      <c r="L101" s="80"/>
      <c r="M101" s="20"/>
      <c r="N101" s="20"/>
    </row>
    <row r="102" spans="1:16" ht="16.149999999999999" customHeight="1">
      <c r="A102" s="56">
        <v>60</v>
      </c>
      <c r="B102" s="100" t="s">
        <v>94</v>
      </c>
      <c r="C102" s="101"/>
      <c r="D102" s="101"/>
      <c r="E102" s="101"/>
      <c r="F102" s="101"/>
      <c r="G102" s="101"/>
      <c r="I102" s="97">
        <f>I30*20%</f>
        <v>0</v>
      </c>
      <c r="J102" s="97"/>
      <c r="K102" s="97"/>
      <c r="L102" s="80"/>
      <c r="M102" s="20"/>
      <c r="N102" s="20"/>
      <c r="P102" s="8"/>
    </row>
    <row r="103" spans="1:16" ht="16.149999999999999" customHeight="1">
      <c r="A103" s="56"/>
      <c r="B103" s="179" t="s">
        <v>117</v>
      </c>
      <c r="C103" s="179"/>
      <c r="D103" s="179"/>
      <c r="E103" s="179"/>
      <c r="F103" s="179"/>
      <c r="G103" s="98"/>
      <c r="H103" s="16"/>
      <c r="I103" s="86">
        <f>SUM(I99:I102)</f>
        <v>0</v>
      </c>
      <c r="J103" s="87"/>
      <c r="K103" s="88"/>
      <c r="L103" s="32"/>
      <c r="M103" s="20"/>
      <c r="N103" s="20"/>
      <c r="P103" s="8"/>
    </row>
    <row r="104" spans="1:16" ht="16.149999999999999" customHeight="1">
      <c r="A104" s="56"/>
      <c r="B104" s="130" t="s">
        <v>121</v>
      </c>
      <c r="C104" s="130"/>
      <c r="D104" s="130"/>
      <c r="E104" s="130"/>
      <c r="F104" s="130"/>
      <c r="G104" s="131"/>
      <c r="H104" s="16"/>
      <c r="I104" s="89"/>
      <c r="J104" s="90"/>
      <c r="K104" s="91"/>
      <c r="L104" s="32"/>
      <c r="M104" s="20"/>
      <c r="N104" s="20"/>
      <c r="P104" s="8"/>
    </row>
    <row r="105" spans="1:16" ht="16.149999999999999" customHeight="1">
      <c r="B105" s="180" t="s">
        <v>118</v>
      </c>
      <c r="C105" s="180"/>
      <c r="D105" s="180"/>
      <c r="E105" s="180"/>
      <c r="F105" s="180"/>
      <c r="G105" s="181"/>
      <c r="I105" s="164">
        <f>I103*0.1%</f>
        <v>0</v>
      </c>
      <c r="J105" s="165"/>
      <c r="K105" s="166"/>
      <c r="L105" s="32"/>
      <c r="M105" s="20"/>
      <c r="N105" s="20"/>
      <c r="P105" s="8"/>
    </row>
    <row r="106" spans="1:16" ht="16.149999999999999" customHeight="1">
      <c r="A106" s="56"/>
      <c r="B106" s="124" t="s">
        <v>9</v>
      </c>
      <c r="C106" s="124"/>
      <c r="D106" s="124"/>
      <c r="E106" s="124"/>
      <c r="F106" s="124"/>
      <c r="G106" s="125"/>
      <c r="H106" s="16"/>
      <c r="I106" s="182">
        <f>I103-I105</f>
        <v>0</v>
      </c>
      <c r="J106" s="183"/>
      <c r="K106" s="184"/>
      <c r="L106" s="32"/>
      <c r="M106" s="20"/>
      <c r="N106" s="20"/>
      <c r="P106" s="8"/>
    </row>
    <row r="107" spans="1:16">
      <c r="A107" s="56"/>
      <c r="B107" s="152" t="s">
        <v>31</v>
      </c>
      <c r="C107" s="152"/>
      <c r="D107" s="152"/>
      <c r="E107" s="152"/>
      <c r="F107" s="152"/>
      <c r="G107" s="153"/>
      <c r="I107" s="154"/>
      <c r="J107" s="155"/>
      <c r="K107" s="156"/>
    </row>
    <row r="108" spans="1:16" ht="22.5" customHeight="1">
      <c r="A108" s="56"/>
      <c r="B108" s="167" t="s">
        <v>32</v>
      </c>
      <c r="C108" s="167"/>
      <c r="D108" s="167"/>
      <c r="E108" s="167"/>
      <c r="F108" s="167"/>
      <c r="G108" s="168"/>
      <c r="I108" s="164">
        <f>I103-I107</f>
        <v>0</v>
      </c>
      <c r="J108" s="165"/>
      <c r="K108" s="166"/>
    </row>
    <row r="109" spans="1:16" ht="22.5" customHeight="1">
      <c r="B109" s="138"/>
      <c r="C109" s="138"/>
      <c r="D109" s="138"/>
      <c r="E109" s="138"/>
      <c r="F109" s="138"/>
      <c r="G109" s="138"/>
    </row>
    <row r="110" spans="1:16" ht="22.5" customHeight="1">
      <c r="B110" s="95" t="s">
        <v>103</v>
      </c>
      <c r="C110" s="95"/>
      <c r="D110" s="95"/>
      <c r="E110" s="95"/>
      <c r="F110" s="95"/>
      <c r="G110" s="95"/>
      <c r="H110" s="95"/>
      <c r="I110" s="95"/>
      <c r="J110" s="95"/>
      <c r="K110" s="95"/>
    </row>
    <row r="111" spans="1:16" ht="22.5" customHeight="1">
      <c r="B111" s="95"/>
      <c r="C111" s="95"/>
      <c r="D111" s="95"/>
      <c r="E111" s="95"/>
      <c r="F111" s="95"/>
      <c r="G111" s="95"/>
      <c r="H111" s="95"/>
      <c r="I111" s="95"/>
      <c r="J111" s="95"/>
      <c r="K111" s="95"/>
    </row>
    <row r="112" spans="1:16" s="10" customFormat="1" ht="57" customHeight="1">
      <c r="A112" s="4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33"/>
    </row>
    <row r="113" spans="1:12" ht="22.5" customHeight="1">
      <c r="B113" s="140" t="s">
        <v>16</v>
      </c>
      <c r="C113" s="140"/>
      <c r="D113" s="140"/>
      <c r="E113" s="140"/>
    </row>
    <row r="114" spans="1:12" ht="22.5" customHeight="1">
      <c r="A114" s="48"/>
      <c r="B114" s="9" t="s">
        <v>20</v>
      </c>
      <c r="C114" s="9" t="s">
        <v>17</v>
      </c>
      <c r="D114" s="9" t="s">
        <v>21</v>
      </c>
      <c r="E114" s="9" t="s">
        <v>22</v>
      </c>
      <c r="F114" s="9" t="s">
        <v>25</v>
      </c>
      <c r="G114" s="9" t="s">
        <v>23</v>
      </c>
      <c r="H114" s="9" t="s">
        <v>24</v>
      </c>
      <c r="I114" s="9" t="s">
        <v>18</v>
      </c>
      <c r="J114" s="9" t="s">
        <v>19</v>
      </c>
      <c r="K114" s="9" t="s">
        <v>33</v>
      </c>
    </row>
    <row r="115" spans="1:12" ht="22.5" customHeight="1">
      <c r="B115" s="11"/>
      <c r="C115" s="12"/>
      <c r="D115" s="11"/>
      <c r="E115" s="11"/>
      <c r="F115" s="12"/>
      <c r="G115" s="11"/>
      <c r="H115" s="11"/>
      <c r="I115" s="11"/>
      <c r="J115" s="11"/>
      <c r="K115" s="11"/>
    </row>
    <row r="116" spans="1:12" ht="22.5" customHeight="1">
      <c r="B116" s="11"/>
      <c r="C116" s="12"/>
      <c r="D116" s="11"/>
      <c r="E116" s="11"/>
      <c r="F116" s="12"/>
      <c r="G116" s="11"/>
      <c r="H116" s="11"/>
      <c r="I116" s="11"/>
      <c r="J116" s="11"/>
      <c r="K116" s="11"/>
    </row>
    <row r="117" spans="1:12" ht="22.5" customHeight="1">
      <c r="B117" s="11"/>
      <c r="C117" s="12"/>
      <c r="D117" s="11"/>
      <c r="E117" s="11"/>
      <c r="F117" s="12"/>
      <c r="G117" s="11"/>
      <c r="H117" s="11"/>
      <c r="I117" s="11"/>
      <c r="J117" s="11"/>
      <c r="K117" s="11"/>
    </row>
    <row r="118" spans="1:12" ht="22.5" customHeight="1">
      <c r="B118" s="11"/>
      <c r="C118" s="12"/>
      <c r="D118" s="11"/>
      <c r="E118" s="11"/>
      <c r="F118" s="12"/>
      <c r="G118" s="11"/>
      <c r="H118" s="11"/>
      <c r="I118" s="11"/>
      <c r="J118" s="11"/>
      <c r="K118" s="11"/>
    </row>
    <row r="119" spans="1:12" ht="22.5" customHeight="1">
      <c r="B119" s="11"/>
      <c r="C119" s="12"/>
      <c r="D119" s="11"/>
      <c r="E119" s="11"/>
      <c r="F119" s="12"/>
      <c r="G119" s="11"/>
      <c r="H119" s="11"/>
      <c r="I119" s="11"/>
      <c r="J119" s="11"/>
      <c r="K119" s="11"/>
    </row>
    <row r="120" spans="1:12" ht="22.5" customHeight="1">
      <c r="B120" s="11"/>
      <c r="C120" s="12"/>
      <c r="D120" s="11"/>
      <c r="E120" s="11"/>
      <c r="F120" s="12"/>
      <c r="G120" s="11"/>
      <c r="H120" s="11"/>
      <c r="I120" s="11"/>
      <c r="J120" s="11"/>
      <c r="K120" s="11"/>
    </row>
    <row r="121" spans="1:12" ht="22.5" customHeight="1">
      <c r="B121" s="11"/>
      <c r="C121" s="12"/>
      <c r="D121" s="11"/>
      <c r="E121" s="11"/>
      <c r="F121" s="12"/>
      <c r="G121" s="11"/>
      <c r="H121" s="11"/>
      <c r="I121" s="11"/>
      <c r="J121" s="11"/>
      <c r="K121" s="11"/>
    </row>
    <row r="122" spans="1:12" ht="22.5" customHeight="1">
      <c r="B122" s="11"/>
      <c r="C122" s="12"/>
      <c r="D122" s="11"/>
      <c r="E122" s="11"/>
      <c r="F122" s="12"/>
      <c r="G122" s="11"/>
      <c r="H122" s="11"/>
      <c r="I122" s="11"/>
      <c r="J122" s="11"/>
      <c r="K122" s="11"/>
    </row>
    <row r="123" spans="1:12" ht="22.5" customHeight="1">
      <c r="B123" s="11"/>
      <c r="C123" s="12"/>
      <c r="D123" s="11"/>
      <c r="E123" s="11"/>
      <c r="F123" s="12"/>
      <c r="G123" s="11"/>
      <c r="H123" s="11"/>
      <c r="I123" s="11"/>
      <c r="J123" s="11"/>
      <c r="K123" s="11"/>
    </row>
    <row r="124" spans="1:12" ht="22.5" customHeight="1">
      <c r="B124" s="11"/>
      <c r="C124" s="12"/>
      <c r="D124" s="11"/>
      <c r="E124" s="11"/>
      <c r="F124" s="12"/>
      <c r="G124" s="11"/>
      <c r="H124" s="11"/>
      <c r="I124" s="11"/>
      <c r="J124" s="11"/>
      <c r="K124" s="11"/>
    </row>
    <row r="125" spans="1:12" s="15" customFormat="1" ht="22.5" customHeight="1">
      <c r="A125" s="47"/>
      <c r="B125" s="11"/>
      <c r="C125" s="12"/>
      <c r="D125" s="11"/>
      <c r="E125" s="11"/>
      <c r="F125" s="12"/>
      <c r="G125" s="11"/>
      <c r="H125" s="11"/>
      <c r="I125" s="11"/>
      <c r="J125" s="11"/>
      <c r="K125" s="11"/>
      <c r="L125" s="34"/>
    </row>
    <row r="126" spans="1:12" ht="22.5" customHeight="1">
      <c r="B126" s="11"/>
      <c r="C126" s="12"/>
      <c r="D126" s="11"/>
      <c r="E126" s="11"/>
      <c r="F126" s="12"/>
      <c r="G126" s="11"/>
      <c r="H126" s="11"/>
      <c r="I126" s="11"/>
      <c r="J126" s="11"/>
      <c r="K126" s="11"/>
    </row>
    <row r="127" spans="1:12">
      <c r="A127" s="49"/>
      <c r="B127" s="13" t="s">
        <v>26</v>
      </c>
      <c r="C127" s="14">
        <f>SUBTOTAL(109,Table36[Number of Hotel Nights])</f>
        <v>0</v>
      </c>
      <c r="D127" s="13">
        <f>SUBTOTAL(109,Table36[Amount Spent on Hotels])</f>
        <v>0</v>
      </c>
      <c r="E127" s="11">
        <f>SUBTOTAL(109,Table36[How much spent on tax (sales, hotel, etc…)])</f>
        <v>0</v>
      </c>
      <c r="F127" s="12">
        <f>SUBTOTAL(109,Table36[How Many Rental Properties])</f>
        <v>0</v>
      </c>
      <c r="G127" s="11">
        <f>SUBTOTAL(109,Table36[Amount Spent on Rental Properties])</f>
        <v>0</v>
      </c>
      <c r="H127" s="11">
        <f>SUBTOTAL(109,Table36[How much spent on Tax (sales, tourism, etc…)])</f>
        <v>0</v>
      </c>
      <c r="I127" s="11">
        <f>SUBTOTAL(109,Table36[Local Food Expenditures])</f>
        <v>0</v>
      </c>
      <c r="J127" s="11">
        <f>SUBTOTAL(109,Table36[[Local Retail Expenditures ]])</f>
        <v>0</v>
      </c>
      <c r="K127" s="11">
        <f>SUBTOTAL(109,Table36[City Sales Tax])</f>
        <v>0</v>
      </c>
    </row>
    <row r="128" spans="1:12">
      <c r="B128" s="7"/>
      <c r="C128" s="6"/>
      <c r="D128" s="6"/>
      <c r="L128"/>
    </row>
    <row r="129" spans="1:12" ht="17.45" customHeight="1">
      <c r="B129" s="2"/>
      <c r="C129" s="2"/>
      <c r="L129"/>
    </row>
    <row r="130" spans="1:12" s="38" customFormat="1" ht="16.5" customHeight="1">
      <c r="A130" s="47"/>
      <c r="B130" s="35" t="s">
        <v>10</v>
      </c>
      <c r="C130" s="36"/>
      <c r="D130"/>
      <c r="E130"/>
      <c r="F130"/>
      <c r="G130"/>
      <c r="H130"/>
      <c r="I130"/>
      <c r="J130"/>
      <c r="K130"/>
    </row>
    <row r="131" spans="1:12" s="38" customFormat="1" ht="15.75" customHeight="1">
      <c r="A131" s="47"/>
      <c r="B131" s="139"/>
      <c r="C131" s="139"/>
      <c r="D131" s="139"/>
      <c r="E131"/>
      <c r="F131"/>
      <c r="G131"/>
      <c r="H131"/>
      <c r="I131"/>
      <c r="J131"/>
      <c r="K131"/>
    </row>
    <row r="132" spans="1:12">
      <c r="A132" s="50"/>
      <c r="B132" s="75" t="s">
        <v>40</v>
      </c>
      <c r="C132" s="75"/>
      <c r="D132" s="76"/>
      <c r="E132" s="76"/>
      <c r="F132" s="76"/>
      <c r="G132" s="37" t="s">
        <v>41</v>
      </c>
      <c r="H132" s="38"/>
      <c r="I132" s="38"/>
      <c r="J132" s="38"/>
      <c r="K132" s="38"/>
      <c r="L132"/>
    </row>
    <row r="133" spans="1:12">
      <c r="A133" s="50"/>
      <c r="B133" s="39" t="s">
        <v>42</v>
      </c>
      <c r="C133" s="8"/>
      <c r="D133" s="8"/>
      <c r="E133" s="8"/>
      <c r="F133" s="8"/>
      <c r="G133" s="38"/>
      <c r="H133" s="38"/>
      <c r="I133" s="38"/>
      <c r="J133" s="38"/>
      <c r="K133" s="38"/>
      <c r="L133"/>
    </row>
    <row r="134" spans="1:12">
      <c r="B134" s="40"/>
      <c r="C134" s="40"/>
      <c r="L134"/>
    </row>
    <row r="135" spans="1:12">
      <c r="B135" s="41"/>
      <c r="C135" s="41"/>
      <c r="L135"/>
    </row>
    <row r="136" spans="1:12" ht="16.5" customHeight="1">
      <c r="B136" s="42" t="s">
        <v>11</v>
      </c>
      <c r="C136" s="43"/>
      <c r="D136" s="44"/>
      <c r="E136" s="44"/>
      <c r="F136" s="44"/>
      <c r="H136" s="16" t="s">
        <v>12</v>
      </c>
      <c r="I136" s="41"/>
      <c r="L136"/>
    </row>
    <row r="137" spans="1:12">
      <c r="B137" s="40"/>
      <c r="C137" s="40"/>
    </row>
    <row r="138" spans="1:12" ht="21.75">
      <c r="B138" s="77"/>
      <c r="C138" s="77"/>
      <c r="D138" s="77"/>
      <c r="E138" s="77"/>
      <c r="F138" s="77"/>
      <c r="H138" s="78"/>
      <c r="I138" s="78"/>
      <c r="J138" s="78"/>
      <c r="K138" s="45"/>
    </row>
  </sheetData>
  <sheetProtection formatCells="0" formatColumns="0" formatRows="0"/>
  <mergeCells count="205">
    <mergeCell ref="B105:G105"/>
    <mergeCell ref="I105:K105"/>
    <mergeCell ref="B106:G106"/>
    <mergeCell ref="I106:K106"/>
    <mergeCell ref="I64:K64"/>
    <mergeCell ref="B7:K7"/>
    <mergeCell ref="B3:K3"/>
    <mergeCell ref="B13:K13"/>
    <mergeCell ref="D6:K6"/>
    <mergeCell ref="I108:K108"/>
    <mergeCell ref="B108:G108"/>
    <mergeCell ref="B80:E80"/>
    <mergeCell ref="F80:G80"/>
    <mergeCell ref="F82:G82"/>
    <mergeCell ref="B82:D82"/>
    <mergeCell ref="B37:G37"/>
    <mergeCell ref="B38:G38"/>
    <mergeCell ref="I27:K27"/>
    <mergeCell ref="I18:K18"/>
    <mergeCell ref="I28:K28"/>
    <mergeCell ref="I15:K15"/>
    <mergeCell ref="I29:K29"/>
    <mergeCell ref="I23:K23"/>
    <mergeCell ref="I30:K30"/>
    <mergeCell ref="I17:K17"/>
    <mergeCell ref="I31:K31"/>
    <mergeCell ref="I43:K43"/>
    <mergeCell ref="H8:K8"/>
    <mergeCell ref="B2:K2"/>
    <mergeCell ref="D4:K4"/>
    <mergeCell ref="I81:K82"/>
    <mergeCell ref="B107:G107"/>
    <mergeCell ref="I107:K107"/>
    <mergeCell ref="B17:G17"/>
    <mergeCell ref="B31:G31"/>
    <mergeCell ref="B16:G16"/>
    <mergeCell ref="B32:G32"/>
    <mergeCell ref="B33:G33"/>
    <mergeCell ref="B52:G52"/>
    <mergeCell ref="B44:G44"/>
    <mergeCell ref="B45:G45"/>
    <mergeCell ref="B46:G46"/>
    <mergeCell ref="B47:G47"/>
    <mergeCell ref="B14:G14"/>
    <mergeCell ref="B5:K5"/>
    <mergeCell ref="B40:G40"/>
    <mergeCell ref="B41:G41"/>
    <mergeCell ref="B42:G42"/>
    <mergeCell ref="B43:G43"/>
    <mergeCell ref="B34:G34"/>
    <mergeCell ref="B64:G64"/>
    <mergeCell ref="B35:G35"/>
    <mergeCell ref="B36:G36"/>
    <mergeCell ref="B131:D131"/>
    <mergeCell ref="B113:E113"/>
    <mergeCell ref="B27:G27"/>
    <mergeCell ref="B18:G18"/>
    <mergeCell ref="B28:G28"/>
    <mergeCell ref="B15:G15"/>
    <mergeCell ref="B29:G29"/>
    <mergeCell ref="B23:G23"/>
    <mergeCell ref="B30:G30"/>
    <mergeCell ref="B60:G60"/>
    <mergeCell ref="B67:G67"/>
    <mergeCell ref="B74:G74"/>
    <mergeCell ref="B93:G93"/>
    <mergeCell ref="B97:G97"/>
    <mergeCell ref="B111:K111"/>
    <mergeCell ref="B109:G109"/>
    <mergeCell ref="I16:K16"/>
    <mergeCell ref="I32:K32"/>
    <mergeCell ref="I33:K33"/>
    <mergeCell ref="I34:K34"/>
    <mergeCell ref="I35:K35"/>
    <mergeCell ref="B49:G49"/>
    <mergeCell ref="B39:G39"/>
    <mergeCell ref="I45:K45"/>
    <mergeCell ref="I36:K36"/>
    <mergeCell ref="I37:K37"/>
    <mergeCell ref="I38:K38"/>
    <mergeCell ref="I39:K39"/>
    <mergeCell ref="I40:K40"/>
    <mergeCell ref="I51:K51"/>
    <mergeCell ref="I41:K41"/>
    <mergeCell ref="I42:K42"/>
    <mergeCell ref="I44:K44"/>
    <mergeCell ref="B59:G59"/>
    <mergeCell ref="I59:K59"/>
    <mergeCell ref="I52:K52"/>
    <mergeCell ref="I53:K53"/>
    <mergeCell ref="I54:K54"/>
    <mergeCell ref="B56:G56"/>
    <mergeCell ref="I56:K56"/>
    <mergeCell ref="I46:K46"/>
    <mergeCell ref="I47:K47"/>
    <mergeCell ref="I48:K48"/>
    <mergeCell ref="I49:K49"/>
    <mergeCell ref="I50:K50"/>
    <mergeCell ref="B54:G54"/>
    <mergeCell ref="B53:G53"/>
    <mergeCell ref="B51:G51"/>
    <mergeCell ref="B48:G48"/>
    <mergeCell ref="B55:G55"/>
    <mergeCell ref="I55:K55"/>
    <mergeCell ref="B50:G50"/>
    <mergeCell ref="I74:K74"/>
    <mergeCell ref="B75:G75"/>
    <mergeCell ref="I75:K75"/>
    <mergeCell ref="B76:G76"/>
    <mergeCell ref="I76:K76"/>
    <mergeCell ref="B71:G71"/>
    <mergeCell ref="I71:K71"/>
    <mergeCell ref="B72:G72"/>
    <mergeCell ref="I72:K72"/>
    <mergeCell ref="B73:G73"/>
    <mergeCell ref="I73:K73"/>
    <mergeCell ref="B83:G83"/>
    <mergeCell ref="B84:G84"/>
    <mergeCell ref="B81:G81"/>
    <mergeCell ref="B77:G77"/>
    <mergeCell ref="I77:K77"/>
    <mergeCell ref="B78:G78"/>
    <mergeCell ref="B79:G79"/>
    <mergeCell ref="I78:K79"/>
    <mergeCell ref="I85:K85"/>
    <mergeCell ref="B87:G87"/>
    <mergeCell ref="B85:G85"/>
    <mergeCell ref="B89:G89"/>
    <mergeCell ref="I89:K89"/>
    <mergeCell ref="B86:G86"/>
    <mergeCell ref="I86:K86"/>
    <mergeCell ref="B88:G88"/>
    <mergeCell ref="I88:K88"/>
    <mergeCell ref="I87:K87"/>
    <mergeCell ref="I93:K93"/>
    <mergeCell ref="B90:G90"/>
    <mergeCell ref="I90:K90"/>
    <mergeCell ref="B91:G91"/>
    <mergeCell ref="I91:K91"/>
    <mergeCell ref="B92:G92"/>
    <mergeCell ref="I92:K92"/>
    <mergeCell ref="I99:K99"/>
    <mergeCell ref="I97:K97"/>
    <mergeCell ref="B94:G94"/>
    <mergeCell ref="I94:K94"/>
    <mergeCell ref="B95:G95"/>
    <mergeCell ref="B96:G96"/>
    <mergeCell ref="I96:K96"/>
    <mergeCell ref="B132:C132"/>
    <mergeCell ref="D132:F132"/>
    <mergeCell ref="B138:F138"/>
    <mergeCell ref="H138:J138"/>
    <mergeCell ref="E8:G8"/>
    <mergeCell ref="E12:G12"/>
    <mergeCell ref="L101:L102"/>
    <mergeCell ref="B26:G26"/>
    <mergeCell ref="I80:K80"/>
    <mergeCell ref="I83:K84"/>
    <mergeCell ref="I103:K104"/>
    <mergeCell ref="B103:G103"/>
    <mergeCell ref="B104:G104"/>
    <mergeCell ref="B110:K110"/>
    <mergeCell ref="B100:G100"/>
    <mergeCell ref="I100:K100"/>
    <mergeCell ref="B101:G101"/>
    <mergeCell ref="I101:K101"/>
    <mergeCell ref="B102:G102"/>
    <mergeCell ref="I102:K102"/>
    <mergeCell ref="B98:G98"/>
    <mergeCell ref="B99:G99"/>
    <mergeCell ref="I95:K95"/>
    <mergeCell ref="I98:K98"/>
    <mergeCell ref="B70:G70"/>
    <mergeCell ref="I70:K70"/>
    <mergeCell ref="B19:G19"/>
    <mergeCell ref="I19:K19"/>
    <mergeCell ref="I67:K67"/>
    <mergeCell ref="B68:G68"/>
    <mergeCell ref="I68:K68"/>
    <mergeCell ref="B69:G69"/>
    <mergeCell ref="I69:K69"/>
    <mergeCell ref="B63:G63"/>
    <mergeCell ref="I63:K63"/>
    <mergeCell ref="B65:G65"/>
    <mergeCell ref="I65:K65"/>
    <mergeCell ref="B66:G66"/>
    <mergeCell ref="I66:K66"/>
    <mergeCell ref="I60:K60"/>
    <mergeCell ref="B61:G61"/>
    <mergeCell ref="I61:K61"/>
    <mergeCell ref="B62:G62"/>
    <mergeCell ref="I62:K62"/>
    <mergeCell ref="B57:G57"/>
    <mergeCell ref="I57:K57"/>
    <mergeCell ref="B58:G58"/>
    <mergeCell ref="I58:K58"/>
    <mergeCell ref="B24:G24"/>
    <mergeCell ref="I24:K24"/>
    <mergeCell ref="E10:G10"/>
    <mergeCell ref="B20:G20"/>
    <mergeCell ref="B21:G21"/>
    <mergeCell ref="I21:K21"/>
    <mergeCell ref="B22:G22"/>
    <mergeCell ref="I22:K22"/>
    <mergeCell ref="I20:K20"/>
  </mergeCells>
  <phoneticPr fontId="15" type="noConversion"/>
  <conditionalFormatting sqref="D4 D6 E8 I15:I24 I34:I73 I75:I77">
    <cfRule type="containsBlanks" dxfId="10" priority="21">
      <formula>LEN(TRIM(D4))=0</formula>
    </cfRule>
  </conditionalFormatting>
  <conditionalFormatting sqref="D132">
    <cfRule type="containsBlanks" dxfId="9" priority="3">
      <formula>LEN(TRIM(D132))=0</formula>
    </cfRule>
  </conditionalFormatting>
  <conditionalFormatting sqref="E10">
    <cfRule type="containsBlanks" dxfId="8" priority="2">
      <formula>LEN(TRIM(E10))=0</formula>
    </cfRule>
  </conditionalFormatting>
  <conditionalFormatting sqref="E12">
    <cfRule type="containsBlanks" dxfId="7" priority="22">
      <formula>LEN(TRIM(E12))=0</formula>
    </cfRule>
  </conditionalFormatting>
  <conditionalFormatting sqref="F80:G80">
    <cfRule type="containsBlanks" dxfId="6" priority="26">
      <formula>LEN(TRIM(F80))=0</formula>
    </cfRule>
  </conditionalFormatting>
  <conditionalFormatting sqref="H138:J138">
    <cfRule type="containsBlanks" dxfId="5" priority="4">
      <formula>LEN(TRIM(H138))=0</formula>
    </cfRule>
  </conditionalFormatting>
  <conditionalFormatting sqref="I27:I31">
    <cfRule type="containsBlanks" dxfId="4" priority="20">
      <formula>LEN(TRIM(I27))=0</formula>
    </cfRule>
  </conditionalFormatting>
  <conditionalFormatting sqref="I88 I90 I92 I94 I96">
    <cfRule type="containsBlanks" dxfId="3" priority="16">
      <formula>LEN(TRIM(I88))=0</formula>
    </cfRule>
  </conditionalFormatting>
  <conditionalFormatting sqref="I81:K82">
    <cfRule type="containsBlanks" dxfId="2" priority="23">
      <formula>LEN(TRIM(I81))=0</formula>
    </cfRule>
  </conditionalFormatting>
  <conditionalFormatting sqref="I99:K99">
    <cfRule type="containsBlanks" dxfId="1" priority="25">
      <formula>LEN(TRIM(I99))=0</formula>
    </cfRule>
  </conditionalFormatting>
  <dataValidations disablePrompts="1" count="3">
    <dataValidation type="list" allowBlank="1" showInputMessage="1" showErrorMessage="1" sqref="I88 I96" xr:uid="{00000000-0002-0000-0000-000000000000}">
      <formula1>"0,3%"</formula1>
    </dataValidation>
    <dataValidation type="list" allowBlank="1" showInputMessage="1" showErrorMessage="1" sqref="I90 I94" xr:uid="{00000000-0002-0000-0000-000001000000}">
      <formula1>"0,2%"</formula1>
    </dataValidation>
    <dataValidation type="list" allowBlank="1" showInputMessage="1" showErrorMessage="1" sqref="I92" xr:uid="{00000000-0002-0000-0000-000002000000}">
      <formula1>"0,5%"</formula1>
    </dataValidation>
  </dataValidations>
  <pageMargins left="0.7" right="0.7" top="0.75" bottom="0.75" header="0.3" footer="0.3"/>
  <pageSetup scale="71" orientation="portrait" r:id="rId1"/>
  <rowBreaks count="2" manualBreakCount="2">
    <brk id="59" max="10" man="1"/>
    <brk id="111" max="10" man="1"/>
  </rowBreaks>
  <ignoredErrors>
    <ignoredError sqref="I99 I101:I102" unlockedFormula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FY27 CPA - L.A.</vt:lpstr>
      <vt:lpstr>'FY27 CPA - L.A.'!Print_Area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Roberts</dc:creator>
  <cp:lastModifiedBy>Amanda Roberts</cp:lastModifiedBy>
  <cp:lastPrinted>2026-01-12T18:28:39Z</cp:lastPrinted>
  <dcterms:created xsi:type="dcterms:W3CDTF">2023-11-16T17:56:00Z</dcterms:created>
  <dcterms:modified xsi:type="dcterms:W3CDTF">2026-08-05T16:26:12Z</dcterms:modified>
</cp:coreProperties>
</file>